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CDQAR9\Documents\Offline\MVNQ Forms\Updated\"/>
    </mc:Choice>
  </mc:AlternateContent>
  <xr:revisionPtr revIDLastSave="0" documentId="8_{5A84F28B-D99A-44DF-80F7-7A348EA12F2E}" xr6:coauthVersionLast="47" xr6:coauthVersionMax="47" xr10:uidLastSave="{00000000-0000-0000-0000-000000000000}"/>
  <bookViews>
    <workbookView xWindow="28680" yWindow="-1935" windowWidth="29040" windowHeight="15840" tabRatio="606"/>
  </bookViews>
  <sheets>
    <sheet name="MVNQS11" sheetId="7" r:id="rId1"/>
    <sheet name="Data" sheetId="9" state="hidden" r:id="rId2"/>
    <sheet name="Lookup" sheetId="8" state="hidden" r:id="rId3"/>
  </sheets>
  <definedNames>
    <definedName name="BREAK_TYPE">Lookup!$V$2:$V$8</definedName>
    <definedName name="CALIBRATION_BLOCK_TYPE">Lookup!$AC$2:$AC$7</definedName>
    <definedName name="CAP_METHOD">Lookup!$S$2:$S$6</definedName>
    <definedName name="COMPACTION_HAMMER">Lookup!$G$2:$G$3</definedName>
    <definedName name="CONCRETE_FEATURE">Lookup!$H$2:$H$9</definedName>
    <definedName name="COUPLANT">Lookup!$AD$2:$AD$3</definedName>
    <definedName name="CURRENT">Lookup!$AA$2:$AA$6</definedName>
    <definedName name="DELIVERY_METHOD">Lookup!$R$2:$R$4</definedName>
    <definedName name="DEMAGNETIZING_METHOD">Lookup!$AB$2:$AB$6</definedName>
    <definedName name="DEVELOPER">Lookup!$AH$2:$AH$6</definedName>
    <definedName name="EMULSIFIER">Lookup!$AG$2:$AG$4</definedName>
    <definedName name="FIELD_DIRECTION">Lookup!$Z$2:$Z$7</definedName>
    <definedName name="FORM_DATA">Data!$A$1:$Q$2</definedName>
    <definedName name="GROUP_SYMBOL">Lookup!$J$2:$J$15</definedName>
    <definedName name="INFO_DATA">Data!$A$7:$H$8</definedName>
    <definedName name="INSPECTION_TYPE">Lookup!$AI$2:$AI$6</definedName>
    <definedName name="JOINT_TYPE">Lookup!$AK$2:$AK$9</definedName>
    <definedName name="LAB_TYPE">Lookup!$C$2:$C$4</definedName>
    <definedName name="MAGNETIC_PARTICULATE">Lookup!$X$2:$X$5</definedName>
    <definedName name="MAGNETIC_PARTICULATE_APPLICATION">Lookup!$Y$2:$Y$6</definedName>
    <definedName name="MAGNETIZING_COMPONENT">Lookup!$W$2:$W$6</definedName>
    <definedName name="MATERIAL_SOURCE">Lookup!$K$2:$K$4</definedName>
    <definedName name="METHOD_4253">Lookup!$Q$2:$Q$9</definedName>
    <definedName name="METHOD_4254">Lookup!$P$2:$P$4</definedName>
    <definedName name="MOISTURE_CONTENT_METHOD">Lookup!$O$2:$O$5</definedName>
    <definedName name="PENETRANT">Lookup!$AF$2:$AF$3</definedName>
    <definedName name="PLACEMENT_METHOD">Lookup!$D$2:$D$8</definedName>
    <definedName name="PREPARATION_METHOD">Lookup!$F$2:$F$3</definedName>
    <definedName name="_xlnm.Print_Area" localSheetId="0">MVNQS11!$A$1:$G$49</definedName>
    <definedName name="SAMPLE_DIMENSIONS">Lookup!$U$2:$U$3</definedName>
    <definedName name="SAMPLE_SIZE">Lookup!$T$2:$T$8</definedName>
    <definedName name="SIEVE_TYPE">Lookup!$AJ$2:$AJ$25</definedName>
    <definedName name="SOIL_FEATURE">Lookup!$I$2:$I$15</definedName>
    <definedName name="SOURCE_DATA">Data!$A$3:$B$4</definedName>
    <definedName name="SPEC_DATA">Data!$A$5:$A$6</definedName>
    <definedName name="SPECIFIC_GRAVITY_METHOD">Lookup!$E$2:$E$3</definedName>
    <definedName name="TEST_DATA">Data!$A$9:$AL$14</definedName>
    <definedName name="TEST_METHOD">Lookup!$N$2:$N$8</definedName>
    <definedName name="TEST_RESULT">Lookup!$L$2:$L$4</definedName>
    <definedName name="TRANSMISSION_MODE">Lookup!$M$2:$M$8</definedName>
    <definedName name="WEDGE_ANGLE">Lookup!$AE$2:$AE$4</definedName>
    <definedName name="YES_NO">Lookup!$B$2:$B$3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4" i="9" l="1"/>
  <c r="AL13" i="9"/>
  <c r="AL12" i="9"/>
  <c r="AL11" i="9"/>
  <c r="AL10" i="9"/>
  <c r="H8" i="9"/>
  <c r="F8" i="9"/>
  <c r="E8" i="9"/>
  <c r="P14" i="9"/>
  <c r="P13" i="9"/>
  <c r="P12" i="9"/>
  <c r="P11" i="9"/>
  <c r="P10" i="9"/>
  <c r="AK14" i="9"/>
  <c r="AK13" i="9"/>
  <c r="AK12" i="9"/>
  <c r="AK11" i="9"/>
  <c r="AK10" i="9"/>
  <c r="AJ14" i="9"/>
  <c r="AJ13" i="9"/>
  <c r="AJ12" i="9"/>
  <c r="AJ11" i="9"/>
  <c r="AJ10" i="9"/>
  <c r="AG14" i="9"/>
  <c r="AG13" i="9"/>
  <c r="AG12" i="9"/>
  <c r="AG11" i="9"/>
  <c r="AG10" i="9"/>
  <c r="O14" i="9"/>
  <c r="O13" i="9"/>
  <c r="O12" i="9"/>
  <c r="O11" i="9"/>
  <c r="O10" i="9"/>
  <c r="H14" i="9"/>
  <c r="H13" i="9"/>
  <c r="H12" i="9"/>
  <c r="H11" i="9"/>
  <c r="H10" i="9"/>
  <c r="G14" i="9"/>
  <c r="G13" i="9"/>
  <c r="G12" i="9"/>
  <c r="G11" i="9"/>
  <c r="G10" i="9"/>
  <c r="G8" i="9"/>
  <c r="D8" i="9"/>
  <c r="C8" i="9"/>
  <c r="B4" i="9"/>
  <c r="P2" i="9"/>
  <c r="O2" i="9"/>
  <c r="N2" i="9"/>
  <c r="M2" i="9"/>
  <c r="L2" i="9"/>
  <c r="H2" i="9"/>
  <c r="F2" i="9"/>
  <c r="G2" i="9"/>
  <c r="J2" i="9"/>
  <c r="E2" i="9"/>
  <c r="C49" i="7"/>
  <c r="E11" i="9"/>
  <c r="A11" i="9"/>
  <c r="E12" i="9"/>
  <c r="A12" i="9"/>
  <c r="E13" i="9"/>
  <c r="A13" i="9" s="1"/>
  <c r="E14" i="9"/>
  <c r="A14" i="9"/>
  <c r="E10" i="9"/>
  <c r="A10" i="9"/>
  <c r="B14" i="9"/>
  <c r="B13" i="9"/>
  <c r="B12" i="9"/>
  <c r="B11" i="9"/>
  <c r="B10" i="9"/>
  <c r="G32" i="7"/>
  <c r="AA14" i="9" s="1"/>
  <c r="G36" i="7"/>
  <c r="AC14" i="9"/>
  <c r="G40" i="7"/>
  <c r="AH14" i="9" s="1"/>
  <c r="AF14" i="9"/>
  <c r="AE14" i="9"/>
  <c r="AD14" i="9"/>
  <c r="AB14" i="9"/>
  <c r="F32" i="7"/>
  <c r="F36" i="7"/>
  <c r="AC13" i="9"/>
  <c r="F40" i="7"/>
  <c r="AH13" i="9"/>
  <c r="AF13" i="9"/>
  <c r="AE13" i="9"/>
  <c r="AD13" i="9"/>
  <c r="AB13" i="9"/>
  <c r="E32" i="7"/>
  <c r="AA12" i="9" s="1"/>
  <c r="E36" i="7"/>
  <c r="AC12" i="9"/>
  <c r="E40" i="7"/>
  <c r="AH12" i="9" s="1"/>
  <c r="AF12" i="9"/>
  <c r="AE12" i="9"/>
  <c r="AD12" i="9"/>
  <c r="AB12" i="9"/>
  <c r="D32" i="7"/>
  <c r="AA11" i="9" s="1"/>
  <c r="D41" i="7"/>
  <c r="AI11" i="9"/>
  <c r="D40" i="7"/>
  <c r="AH11" i="9" s="1"/>
  <c r="AF11" i="9"/>
  <c r="AE11" i="9"/>
  <c r="AD11" i="9"/>
  <c r="AB11" i="9"/>
  <c r="C32" i="7"/>
  <c r="AA10" i="9"/>
  <c r="AF10" i="9"/>
  <c r="AE10" i="9"/>
  <c r="AD10" i="9"/>
  <c r="AB10" i="9"/>
  <c r="Z14" i="9"/>
  <c r="Y14" i="9"/>
  <c r="X14" i="9"/>
  <c r="W14" i="9"/>
  <c r="V14" i="9"/>
  <c r="U14" i="9"/>
  <c r="T14" i="9"/>
  <c r="S14" i="9"/>
  <c r="R14" i="9"/>
  <c r="AA13" i="9"/>
  <c r="Z13" i="9"/>
  <c r="Y13" i="9"/>
  <c r="X13" i="9"/>
  <c r="W13" i="9"/>
  <c r="V13" i="9"/>
  <c r="U13" i="9"/>
  <c r="T13" i="9"/>
  <c r="S13" i="9"/>
  <c r="R13" i="9"/>
  <c r="Z12" i="9"/>
  <c r="Y12" i="9"/>
  <c r="X12" i="9"/>
  <c r="W12" i="9"/>
  <c r="V12" i="9"/>
  <c r="U12" i="9"/>
  <c r="T12" i="9"/>
  <c r="S12" i="9"/>
  <c r="R12" i="9"/>
  <c r="Z11" i="9"/>
  <c r="Y11" i="9"/>
  <c r="X11" i="9"/>
  <c r="W11" i="9"/>
  <c r="V11" i="9"/>
  <c r="U11" i="9"/>
  <c r="T11" i="9"/>
  <c r="S11" i="9"/>
  <c r="R11" i="9"/>
  <c r="Z10" i="9"/>
  <c r="Y10" i="9"/>
  <c r="X10" i="9"/>
  <c r="W10" i="9"/>
  <c r="V10" i="9"/>
  <c r="U10" i="9"/>
  <c r="T10" i="9"/>
  <c r="S10" i="9"/>
  <c r="R10" i="9"/>
  <c r="Q14" i="9"/>
  <c r="N14" i="9"/>
  <c r="M14" i="9"/>
  <c r="L14" i="9"/>
  <c r="K14" i="9"/>
  <c r="J14" i="9"/>
  <c r="I14" i="9"/>
  <c r="F14" i="9"/>
  <c r="D14" i="9"/>
  <c r="Q13" i="9"/>
  <c r="N13" i="9"/>
  <c r="M13" i="9"/>
  <c r="L13" i="9"/>
  <c r="K13" i="9"/>
  <c r="J13" i="9"/>
  <c r="I13" i="9"/>
  <c r="F13" i="9"/>
  <c r="D13" i="9"/>
  <c r="Q12" i="9"/>
  <c r="N12" i="9"/>
  <c r="M12" i="9"/>
  <c r="L12" i="9"/>
  <c r="K12" i="9"/>
  <c r="J12" i="9"/>
  <c r="I12" i="9"/>
  <c r="F12" i="9"/>
  <c r="D12" i="9"/>
  <c r="Q11" i="9"/>
  <c r="N11" i="9"/>
  <c r="M11" i="9"/>
  <c r="L11" i="9"/>
  <c r="K11" i="9"/>
  <c r="J11" i="9"/>
  <c r="I11" i="9"/>
  <c r="F11" i="9"/>
  <c r="D11" i="9"/>
  <c r="Q10" i="9"/>
  <c r="N10" i="9"/>
  <c r="M10" i="9"/>
  <c r="L10" i="9"/>
  <c r="K10" i="9"/>
  <c r="J10" i="9"/>
  <c r="I10" i="9"/>
  <c r="F10" i="9"/>
  <c r="D10" i="9"/>
  <c r="B8" i="9"/>
  <c r="K2" i="9"/>
  <c r="I2" i="9"/>
  <c r="D2" i="9"/>
  <c r="Q2" i="9"/>
  <c r="G51" i="7"/>
  <c r="A2" i="9"/>
  <c r="A8" i="9" s="1"/>
  <c r="C40" i="7"/>
  <c r="AH10" i="9"/>
  <c r="D36" i="7"/>
  <c r="AC11" i="9"/>
  <c r="C41" i="7"/>
  <c r="AI10" i="9"/>
  <c r="G41" i="7"/>
  <c r="AI14" i="9" s="1"/>
  <c r="C36" i="7"/>
  <c r="AC10" i="9" s="1"/>
  <c r="F41" i="7"/>
  <c r="AI13" i="9"/>
  <c r="E41" i="7"/>
  <c r="AI12" i="9" s="1"/>
  <c r="A4" i="9" l="1"/>
  <c r="A6" i="9"/>
</calcChain>
</file>

<file path=xl/sharedStrings.xml><?xml version="1.0" encoding="utf-8"?>
<sst xmlns="http://schemas.openxmlformats.org/spreadsheetml/2006/main" count="396" uniqueCount="348">
  <si>
    <t>Project</t>
  </si>
  <si>
    <t>Feature</t>
  </si>
  <si>
    <t>Station</t>
  </si>
  <si>
    <t>Offset</t>
  </si>
  <si>
    <t>Laboratory</t>
  </si>
  <si>
    <t>Submitted By</t>
  </si>
  <si>
    <t>Elevation (ft)</t>
  </si>
  <si>
    <t>Contractor</t>
  </si>
  <si>
    <t xml:space="preserve"> </t>
  </si>
  <si>
    <t>TEST_NO</t>
  </si>
  <si>
    <t>CONTRACT_NO</t>
  </si>
  <si>
    <t>PROJECT</t>
  </si>
  <si>
    <t>LABORATORY</t>
  </si>
  <si>
    <t>FEATURE</t>
  </si>
  <si>
    <t>LIFT_NO</t>
  </si>
  <si>
    <t>REMARKS</t>
  </si>
  <si>
    <t>MOISTURE_CONTENT</t>
  </si>
  <si>
    <t>Sample Date</t>
  </si>
  <si>
    <t>Gauge Make</t>
  </si>
  <si>
    <t xml:space="preserve">Gauge Model </t>
  </si>
  <si>
    <t>OPTIMUM_MOISTURE</t>
  </si>
  <si>
    <t>DEGREE_OF_COMPACTION</t>
  </si>
  <si>
    <t>Moisture Content (%)</t>
  </si>
  <si>
    <t>Test Status</t>
  </si>
  <si>
    <t>Degree of Compaction (%)</t>
  </si>
  <si>
    <t>Field Density Test (Nuclear Method) ASTM D 6938</t>
  </si>
  <si>
    <t>FORM_NAME</t>
  </si>
  <si>
    <t>MVNQS11</t>
  </si>
  <si>
    <t>Report No</t>
  </si>
  <si>
    <t>Test No</t>
  </si>
  <si>
    <t xml:space="preserve">Lab Type </t>
  </si>
  <si>
    <t>VERSION</t>
  </si>
  <si>
    <t>Dry Unit Weight (lbs/ft³)</t>
  </si>
  <si>
    <t>Wet Unit Weight (lbs/ft³)</t>
  </si>
  <si>
    <t>Tare No</t>
  </si>
  <si>
    <t>Visual Description</t>
  </si>
  <si>
    <t>USACE Contract No</t>
  </si>
  <si>
    <t>Lab Tested By</t>
  </si>
  <si>
    <t>Remarks</t>
  </si>
  <si>
    <t>Gauge Serial No</t>
  </si>
  <si>
    <t>Lift No</t>
  </si>
  <si>
    <t>Tare Mass (g)</t>
  </si>
  <si>
    <t>Transmission Mode</t>
  </si>
  <si>
    <t>After 3 min (g)</t>
  </si>
  <si>
    <t>Test Result</t>
  </si>
  <si>
    <t>Reviewed By</t>
  </si>
  <si>
    <t>Optimum Moisture (Proctor) (%)</t>
  </si>
  <si>
    <t>Validation Name</t>
  </si>
  <si>
    <t>YES_NO</t>
  </si>
  <si>
    <t>LAB_TYPE</t>
  </si>
  <si>
    <t>PLACEMENT_METHOD</t>
  </si>
  <si>
    <t>SPECIFIC_GRAVITY_METHOD</t>
  </si>
  <si>
    <t>PREPARATION_METHOD</t>
  </si>
  <si>
    <t>HAMMER_METHOD</t>
  </si>
  <si>
    <t>CONCRETE_FEATURE</t>
  </si>
  <si>
    <t>SOIL_FEATURE</t>
  </si>
  <si>
    <t>GROUP_SYMBOL</t>
  </si>
  <si>
    <t>MATERIAL_SOURCE</t>
  </si>
  <si>
    <t>TEST_RESULT</t>
  </si>
  <si>
    <t>TRANSMISSION_MODE</t>
  </si>
  <si>
    <t>MOISTURE_CONTENT_METHOD</t>
  </si>
  <si>
    <t>METHOD_4254</t>
  </si>
  <si>
    <t>METHOD_4253</t>
  </si>
  <si>
    <t>DELIVERY_METHOD</t>
  </si>
  <si>
    <t>CAP_METHOD</t>
  </si>
  <si>
    <t>SAMPLE_SIZE</t>
  </si>
  <si>
    <t>BREAK_TYPE</t>
  </si>
  <si>
    <t>Validation Data</t>
  </si>
  <si>
    <t>Yes</t>
  </si>
  <si>
    <t>IND</t>
  </si>
  <si>
    <t>Direct Discharge</t>
  </si>
  <si>
    <t>ASTM D 854</t>
  </si>
  <si>
    <t>Moist</t>
  </si>
  <si>
    <t>Manual</t>
  </si>
  <si>
    <t>CH</t>
  </si>
  <si>
    <t>Jobsite</t>
  </si>
  <si>
    <t>Pass</t>
  </si>
  <si>
    <t>DT 300</t>
  </si>
  <si>
    <t>ASTM D698-A</t>
  </si>
  <si>
    <t>ASTM D 2216</t>
  </si>
  <si>
    <t>Method A</t>
  </si>
  <si>
    <t>Method 1A - Wet</t>
  </si>
  <si>
    <t>Testing Lab</t>
  </si>
  <si>
    <t>Sample Diameter (in)</t>
  </si>
  <si>
    <t>Type 1</t>
  </si>
  <si>
    <t>No</t>
  </si>
  <si>
    <t>QC</t>
  </si>
  <si>
    <t xml:space="preserve">Pumping </t>
  </si>
  <si>
    <t>Estimated</t>
  </si>
  <si>
    <t>Dry</t>
  </si>
  <si>
    <t>Mechanical</t>
  </si>
  <si>
    <t>Ramp</t>
  </si>
  <si>
    <t>CL</t>
  </si>
  <si>
    <t>Borrow Pit</t>
  </si>
  <si>
    <t>Fail</t>
  </si>
  <si>
    <t>DT 250</t>
  </si>
  <si>
    <t>ASTM D698-B</t>
  </si>
  <si>
    <t>ASTM D 4643</t>
  </si>
  <si>
    <t>Method B</t>
  </si>
  <si>
    <t>Method 1A - Dry</t>
  </si>
  <si>
    <t>Sample Width (in)</t>
  </si>
  <si>
    <t>Type 2</t>
  </si>
  <si>
    <t>QA</t>
  </si>
  <si>
    <t>Chute</t>
  </si>
  <si>
    <t>Access Road</t>
  </si>
  <si>
    <t>ML</t>
  </si>
  <si>
    <t>Other</t>
  </si>
  <si>
    <t>Info Only</t>
  </si>
  <si>
    <t>DT 200</t>
  </si>
  <si>
    <t>ASTM D698-C</t>
  </si>
  <si>
    <t>Method C</t>
  </si>
  <si>
    <t>Method 1B - Wet</t>
  </si>
  <si>
    <t>A-E</t>
  </si>
  <si>
    <t>Type 3</t>
  </si>
  <si>
    <t>Bucket</t>
  </si>
  <si>
    <t>Road</t>
  </si>
  <si>
    <t>SM</t>
  </si>
  <si>
    <t>DT 150</t>
  </si>
  <si>
    <t>ASTM D1557-A</t>
  </si>
  <si>
    <t>Method 1B - Dry</t>
  </si>
  <si>
    <t>Type 4</t>
  </si>
  <si>
    <t>Belt Conveyor</t>
  </si>
  <si>
    <t>SC</t>
  </si>
  <si>
    <t>DT 100</t>
  </si>
  <si>
    <t>ASTM D1557-B</t>
  </si>
  <si>
    <t>Method 2A - Wet</t>
  </si>
  <si>
    <t>Type 5</t>
  </si>
  <si>
    <t>Buggie</t>
  </si>
  <si>
    <t>SP</t>
  </si>
  <si>
    <t>DT 50</t>
  </si>
  <si>
    <t>ASTM D1557-C</t>
  </si>
  <si>
    <t>Method 2A - Dry</t>
  </si>
  <si>
    <t>Type 6</t>
  </si>
  <si>
    <t>Dumptruck</t>
  </si>
  <si>
    <t>SW</t>
  </si>
  <si>
    <t>Method 2B - Wet</t>
  </si>
  <si>
    <t>N/A</t>
  </si>
  <si>
    <t>Berm</t>
  </si>
  <si>
    <t>GW</t>
  </si>
  <si>
    <t>Method 2B - Dry</t>
  </si>
  <si>
    <t>GP</t>
  </si>
  <si>
    <t>Sand Blanket</t>
  </si>
  <si>
    <t>GC</t>
  </si>
  <si>
    <t>GM</t>
  </si>
  <si>
    <t>MH</t>
  </si>
  <si>
    <t>OH</t>
  </si>
  <si>
    <t>OL</t>
  </si>
  <si>
    <t>Validations</t>
  </si>
  <si>
    <t>Force Selection</t>
  </si>
  <si>
    <t>Sort Descending</t>
  </si>
  <si>
    <t>Input Message</t>
  </si>
  <si>
    <t>Yes or No</t>
  </si>
  <si>
    <t>Select the labs QA or QC status or IND for Independent pertaining to this contract</t>
  </si>
  <si>
    <t>Select the placement method</t>
  </si>
  <si>
    <t>Select the specific gravity method used</t>
  </si>
  <si>
    <t>Select the preparation method</t>
  </si>
  <si>
    <t>Select manual or mechanical hammer method</t>
  </si>
  <si>
    <t>Select the concrete feature</t>
  </si>
  <si>
    <t>Select the soil feature</t>
  </si>
  <si>
    <t>Select the group symbol</t>
  </si>
  <si>
    <t>Select the material source, see borrow pit link</t>
  </si>
  <si>
    <t xml:space="preserve">Select a test result or info only </t>
  </si>
  <si>
    <t>Select the transmission mode</t>
  </si>
  <si>
    <t>Select the appropriate ASTM method used</t>
  </si>
  <si>
    <t>Select the ASTM moisture content method used</t>
  </si>
  <si>
    <t>Select the method used for ASTM 4254</t>
  </si>
  <si>
    <t>Select the method used for ASTM 4253</t>
  </si>
  <si>
    <t>Select the sample delivery method</t>
  </si>
  <si>
    <t>Select the Cap method used</t>
  </si>
  <si>
    <t>Select the sample size used</t>
  </si>
  <si>
    <t>Select the sample dimension to use to calculate area</t>
  </si>
  <si>
    <t>Select the type of break</t>
  </si>
  <si>
    <t>Field Tested By</t>
  </si>
  <si>
    <t>Density Standardization</t>
  </si>
  <si>
    <t>Moisture Standardization</t>
  </si>
  <si>
    <t>Min Compaction (%)</t>
  </si>
  <si>
    <t>Material Source</t>
  </si>
  <si>
    <t>KEY_VALUE</t>
  </si>
  <si>
    <t>REPORT_NO</t>
  </si>
  <si>
    <t>CONTRACTOR</t>
  </si>
  <si>
    <t>REPORT_DATE</t>
  </si>
  <si>
    <t>LAB_TESTED_BY</t>
  </si>
  <si>
    <t>REVIEWED_BY</t>
  </si>
  <si>
    <t>SUBMITTED_BY</t>
  </si>
  <si>
    <t>FIELD_TESTED_BY</t>
  </si>
  <si>
    <t>FILENAME</t>
  </si>
  <si>
    <t>VISUAL_DESCRIPTION</t>
  </si>
  <si>
    <t>STATION</t>
  </si>
  <si>
    <t>OFFSET</t>
  </si>
  <si>
    <t>LATITUDE</t>
  </si>
  <si>
    <t>LONGITUDE</t>
  </si>
  <si>
    <t>SAMPLE_DATE</t>
  </si>
  <si>
    <t>GAUGE_SERIAL_NO</t>
  </si>
  <si>
    <t>GAUGE_MAKE</t>
  </si>
  <si>
    <t>GAUGE_MODEL</t>
  </si>
  <si>
    <t>DENSITY_STANDARDIZATION</t>
  </si>
  <si>
    <t>MOISTURE_STANDARDIZATION</t>
  </si>
  <si>
    <t>COMMENT</t>
  </si>
  <si>
    <t>RETEST_OF_ID</t>
  </si>
  <si>
    <t>TEST_DATE</t>
  </si>
  <si>
    <t>MAX_DRY_UNIT_WEIGHT</t>
  </si>
  <si>
    <t>MIN_COMPACTION</t>
  </si>
  <si>
    <t>TARE_NO</t>
  </si>
  <si>
    <t>TARE_MASS</t>
  </si>
  <si>
    <t>WET_SOIL_PLUS_TARE_MASS_AT_3_MIN</t>
  </si>
  <si>
    <t>WET_SOIL_PLUS_TARE_MASS_AT_4_MIN</t>
  </si>
  <si>
    <t>WET_SOIL_PLUS_TARE_MASS_AT_5_MIN</t>
  </si>
  <si>
    <t>WET_SOIL_PLUS_TARE_MASS_AT_6_MIN</t>
  </si>
  <si>
    <t>WET_SOIL_PLUS_TARE_MASS_AT_7_MIN</t>
  </si>
  <si>
    <t>WET_SOIL_PLUS_TARE_MASS_AT_8_MIN</t>
  </si>
  <si>
    <t>WET_UNIT_WEIGHT</t>
  </si>
  <si>
    <t>DRY_UNIT_WEIGHT</t>
  </si>
  <si>
    <t xml:space="preserve">Version </t>
  </si>
  <si>
    <t>Latitude (°N)</t>
  </si>
  <si>
    <t>Longitude (°W)</t>
  </si>
  <si>
    <t xml:space="preserve">Max Dry Unit Weight (Proctor) (lbs/ft³) </t>
  </si>
  <si>
    <t>2" x 4" Cylinders</t>
  </si>
  <si>
    <t>4" x 8" Cylinders</t>
  </si>
  <si>
    <t>6" x 12" Cylinders</t>
  </si>
  <si>
    <t>2" x 2" Cube</t>
  </si>
  <si>
    <t>4" x 4" Cube</t>
  </si>
  <si>
    <t>IIW</t>
  </si>
  <si>
    <t>DS</t>
  </si>
  <si>
    <t>DSC</t>
  </si>
  <si>
    <t>DC</t>
  </si>
  <si>
    <t>Pad</t>
  </si>
  <si>
    <t>Sulfur</t>
  </si>
  <si>
    <t>Gypsum</t>
  </si>
  <si>
    <t>Cut/Grind</t>
  </si>
  <si>
    <t>Neat Paste</t>
  </si>
  <si>
    <t>Shallow Foundation</t>
  </si>
  <si>
    <t>Pavement</t>
  </si>
  <si>
    <t>Glycerin</t>
  </si>
  <si>
    <t>Cellulose</t>
  </si>
  <si>
    <t>AC</t>
  </si>
  <si>
    <t>FWDC</t>
  </si>
  <si>
    <t>HWDC</t>
  </si>
  <si>
    <t>Heat</t>
  </si>
  <si>
    <t>AC Demagnetizing</t>
  </si>
  <si>
    <t>DC Demagnetizing</t>
  </si>
  <si>
    <t>Dry Powder</t>
  </si>
  <si>
    <t>Aqueous</t>
  </si>
  <si>
    <t>Nonaqueous</t>
  </si>
  <si>
    <t>Liquid Film</t>
  </si>
  <si>
    <t>Oil-based</t>
  </si>
  <si>
    <t>Water-based</t>
  </si>
  <si>
    <t>Multidirectional</t>
  </si>
  <si>
    <t>Circular</t>
  </si>
  <si>
    <t>Induced</t>
  </si>
  <si>
    <t>Longitudal</t>
  </si>
  <si>
    <t>Transverse</t>
  </si>
  <si>
    <t>Toroidal</t>
  </si>
  <si>
    <t>Dry / Non-Fluorescent</t>
  </si>
  <si>
    <t>Wet / Non-Fluorescent</t>
  </si>
  <si>
    <t>Wet / Fluorescent</t>
  </si>
  <si>
    <t>Dry / Fluorescent</t>
  </si>
  <si>
    <t>Continuous</t>
  </si>
  <si>
    <t>Residual</t>
  </si>
  <si>
    <t>Residual/Particle bath</t>
  </si>
  <si>
    <t>True Continuous</t>
  </si>
  <si>
    <t>Prods</t>
  </si>
  <si>
    <t>Electromagnets (Yoke)</t>
  </si>
  <si>
    <t>Coil/Cable Wrap</t>
  </si>
  <si>
    <t>Permanent Magnets</t>
  </si>
  <si>
    <t>Visible</t>
  </si>
  <si>
    <t>Fluorescent</t>
  </si>
  <si>
    <t>3" x 6" Cylinders</t>
  </si>
  <si>
    <t>Backfill</t>
  </si>
  <si>
    <t>Pavement Base</t>
  </si>
  <si>
    <t>Structural Fill</t>
  </si>
  <si>
    <t>Revision</t>
  </si>
  <si>
    <t>Retest of Test ID</t>
  </si>
  <si>
    <t>Proctor No</t>
  </si>
  <si>
    <t>Incremental Measurement          last 5 min only</t>
  </si>
  <si>
    <t>Plus 1 min (g)</t>
  </si>
  <si>
    <t>REVISION</t>
  </si>
  <si>
    <t>ELEVATION</t>
  </si>
  <si>
    <t>PROCTOR_NO</t>
  </si>
  <si>
    <t>WET_SOIL_PLUS_TARE_MASS</t>
  </si>
  <si>
    <t>DRY_SOIL_PLUS_TARE_MASS</t>
  </si>
  <si>
    <t>Wet Soil + Tare Mass (g)</t>
  </si>
  <si>
    <t>Dry Soil + Tare Mass (g)</t>
  </si>
  <si>
    <t>Difference from Optimum Moisture (+/-%)</t>
  </si>
  <si>
    <t>Max Above Optimum Moisture (%)</t>
  </si>
  <si>
    <t>Max Below Optimum Moisture (%)</t>
  </si>
  <si>
    <t>DIFFERENCE_FROM_OPTIMUM_MOISTURE</t>
  </si>
  <si>
    <t>MAX_ABOVE_OPTIMUM_MOISTURE</t>
  </si>
  <si>
    <t>MAX_BELOW_OPTIMUM_MOISTURE</t>
  </si>
  <si>
    <t>Field Density - Nuclear Method - ASTM D 6938</t>
  </si>
  <si>
    <t>Moisture Test ASTM D 4643 or ASTM D 2216</t>
  </si>
  <si>
    <t>Oven Used</t>
  </si>
  <si>
    <t>OVEN_USED</t>
  </si>
  <si>
    <t>Calculated Moisture Content (%)</t>
  </si>
  <si>
    <t>CALCULATED_MOISTURE_CONTENT</t>
  </si>
  <si>
    <t>Moisture Content Method</t>
  </si>
  <si>
    <t>Visual</t>
  </si>
  <si>
    <t>Liquid</t>
  </si>
  <si>
    <t>Magnetic</t>
  </si>
  <si>
    <t>Radiographic</t>
  </si>
  <si>
    <t>Ultrasonic</t>
  </si>
  <si>
    <t>3"   (75 mm)</t>
  </si>
  <si>
    <t>2"   (50 mm)</t>
  </si>
  <si>
    <t>1 - 1/2"   (37.5 mm)</t>
  </si>
  <si>
    <t>3/4"   (19 mm)</t>
  </si>
  <si>
    <t>1/2"   (12.5 mm)</t>
  </si>
  <si>
    <t xml:space="preserve">3/8"   (9.5 mm) </t>
  </si>
  <si>
    <t>No 4   (4.75 mm)</t>
  </si>
  <si>
    <t>Coarse Pan</t>
  </si>
  <si>
    <t>No 8   (2.36 mm)</t>
  </si>
  <si>
    <t>Bedding</t>
  </si>
  <si>
    <t>Stabilized Fill</t>
  </si>
  <si>
    <t>ASTM D 6938</t>
  </si>
  <si>
    <t>1"     (25 mm)</t>
  </si>
  <si>
    <t>No. 3   (6.35 mm)</t>
  </si>
  <si>
    <t>No.6   (3.36 mm)</t>
  </si>
  <si>
    <t>No 10  (2 mm)</t>
  </si>
  <si>
    <t>No 16  (1.18 mm)</t>
  </si>
  <si>
    <t>No 20  (0.85 mm)</t>
  </si>
  <si>
    <t>No 30  (0.6 mm)</t>
  </si>
  <si>
    <t>No 40  (0.425 mm)</t>
  </si>
  <si>
    <t>No 50  (0.3 mm)</t>
  </si>
  <si>
    <t>No 60  (0.25 mm)</t>
  </si>
  <si>
    <t>No. 70   (0.210 mm)</t>
  </si>
  <si>
    <t>No 100 (0.15 mm)</t>
  </si>
  <si>
    <t>1 point</t>
  </si>
  <si>
    <t>Wall Stem</t>
  </si>
  <si>
    <t>Wall Base</t>
  </si>
  <si>
    <t>Stabilization Slab</t>
  </si>
  <si>
    <t>Slope Paving</t>
  </si>
  <si>
    <t>Bridge Bent</t>
  </si>
  <si>
    <t>Pile Cap</t>
  </si>
  <si>
    <t>Butt Joint</t>
  </si>
  <si>
    <t>Corner Joint</t>
  </si>
  <si>
    <t>T-Joint</t>
  </si>
  <si>
    <t>Lap Joint</t>
  </si>
  <si>
    <t>Edge Joint</t>
  </si>
  <si>
    <t>Flanged Butt Joint</t>
  </si>
  <si>
    <t>Flanged Lap Joint</t>
  </si>
  <si>
    <t>Flanged Edge Joint</t>
  </si>
  <si>
    <t>4" x 6" Cube</t>
  </si>
  <si>
    <t>No 140 (0.106 mm)</t>
  </si>
  <si>
    <t>No 200 (0.075 mm)</t>
  </si>
  <si>
    <t>Fine Pan</t>
  </si>
  <si>
    <t>Levee Embankment</t>
  </si>
  <si>
    <t>Semi-compacted Fill</t>
  </si>
  <si>
    <t>Uncompacted Fill</t>
  </si>
  <si>
    <t>Existing Subgrade</t>
  </si>
  <si>
    <t>Backscatter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</si>
</sst>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3" formatCode="0.0"/>
    <numFmt numFmtId="175" formatCode="mm/dd/yyyy"/>
    <numFmt numFmtId="176" formatCode="0.0_)"/>
    <numFmt numFmtId="182" formatCode="m/d/yy;@"/>
    <numFmt numFmtId="183" formatCode="0.000000"/>
  </numFmts>
  <fonts count="20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2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14" fillId="0" borderId="0"/>
  </cellStyleXfs>
  <cellXfs count="160">
    <xf numFmtId="0" fontId="0" fillId="0" borderId="0" xfId="0"/>
    <xf numFmtId="0" fontId="4" fillId="0" borderId="0" xfId="0" applyFont="1" applyFill="1" applyBorder="1" applyProtection="1"/>
    <xf numFmtId="0" fontId="3" fillId="0" borderId="0" xfId="0" applyFont="1" applyFill="1" applyBorder="1" applyProtection="1"/>
    <xf numFmtId="0" fontId="4" fillId="0" borderId="0" xfId="0" applyFont="1" applyFill="1" applyBorder="1" applyProtection="1">
      <protection hidden="1"/>
    </xf>
    <xf numFmtId="0" fontId="4" fillId="0" borderId="0" xfId="0" applyFont="1" applyFill="1" applyBorder="1"/>
    <xf numFmtId="0" fontId="3" fillId="0" borderId="0" xfId="0" applyFont="1" applyFill="1" applyBorder="1"/>
    <xf numFmtId="0" fontId="6" fillId="0" borderId="0" xfId="0" applyFont="1" applyFill="1" applyBorder="1" applyProtection="1"/>
    <xf numFmtId="0" fontId="6" fillId="0" borderId="0" xfId="0" applyFont="1" applyFill="1" applyBorder="1"/>
    <xf numFmtId="175" fontId="5" fillId="0" borderId="0" xfId="0" applyNumberFormat="1" applyFont="1" applyFill="1" applyBorder="1" applyAlignment="1" applyProtection="1">
      <alignment horizontal="left"/>
    </xf>
    <xf numFmtId="175" fontId="8" fillId="0" borderId="0" xfId="0" applyNumberFormat="1" applyFont="1" applyFill="1" applyBorder="1" applyAlignment="1" applyProtection="1">
      <alignment horizontal="left"/>
    </xf>
    <xf numFmtId="0" fontId="9" fillId="0" borderId="0" xfId="0" applyFont="1" applyFill="1" applyBorder="1" applyProtection="1"/>
    <xf numFmtId="0" fontId="11" fillId="0" borderId="0" xfId="0" applyFont="1" applyFill="1" applyBorder="1" applyProtection="1"/>
    <xf numFmtId="175" fontId="9" fillId="0" borderId="0" xfId="0" applyNumberFormat="1" applyFont="1" applyFill="1" applyBorder="1" applyProtection="1"/>
    <xf numFmtId="0" fontId="11" fillId="0" borderId="0" xfId="0" applyNumberFormat="1" applyFont="1" applyFill="1" applyBorder="1" applyProtection="1"/>
    <xf numFmtId="173" fontId="11" fillId="0" borderId="0" xfId="0" applyNumberFormat="1" applyFont="1" applyFill="1" applyBorder="1" applyProtection="1"/>
    <xf numFmtId="173" fontId="9" fillId="0" borderId="0" xfId="0" applyNumberFormat="1" applyFont="1" applyFill="1" applyBorder="1" applyProtection="1"/>
    <xf numFmtId="49" fontId="9" fillId="0" borderId="0" xfId="0" applyNumberFormat="1" applyFont="1" applyFill="1" applyBorder="1" applyProtection="1"/>
    <xf numFmtId="0" fontId="9" fillId="0" borderId="0" xfId="0" applyNumberFormat="1" applyFont="1" applyFill="1" applyBorder="1" applyProtection="1"/>
    <xf numFmtId="0" fontId="9" fillId="0" borderId="0" xfId="0" applyFont="1" applyFill="1" applyBorder="1" applyAlignment="1" applyProtection="1">
      <alignment wrapText="1"/>
    </xf>
    <xf numFmtId="0" fontId="7" fillId="0" borderId="0" xfId="0" applyFont="1" applyFill="1" applyBorder="1" applyProtection="1"/>
    <xf numFmtId="173" fontId="12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 applyProtection="1">
      <alignment horizontal="left"/>
    </xf>
    <xf numFmtId="175" fontId="9" fillId="0" borderId="0" xfId="0" applyNumberFormat="1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/>
    <xf numFmtId="0" fontId="0" fillId="0" borderId="1" xfId="0" applyNumberFormat="1" applyFill="1" applyBorder="1" applyAlignment="1"/>
    <xf numFmtId="0" fontId="0" fillId="2" borderId="1" xfId="0" applyNumberFormat="1" applyFont="1" applyFill="1" applyBorder="1" applyAlignment="1"/>
    <xf numFmtId="0" fontId="0" fillId="0" borderId="1" xfId="0" applyNumberFormat="1" applyFont="1" applyFill="1" applyBorder="1" applyAlignment="1"/>
    <xf numFmtId="0" fontId="0" fillId="2" borderId="1" xfId="0" applyNumberFormat="1" applyFill="1" applyBorder="1" applyAlignment="1"/>
    <xf numFmtId="0" fontId="0" fillId="0" borderId="1" xfId="0" applyNumberFormat="1" applyFill="1" applyBorder="1" applyAlignment="1" applyProtection="1"/>
    <xf numFmtId="0" fontId="0" fillId="2" borderId="1" xfId="0" applyNumberFormat="1" applyFill="1" applyBorder="1" applyAlignment="1" applyProtection="1"/>
    <xf numFmtId="0" fontId="0" fillId="2" borderId="1" xfId="0" applyFill="1" applyBorder="1"/>
    <xf numFmtId="0" fontId="0" fillId="0" borderId="1" xfId="0" applyBorder="1"/>
    <xf numFmtId="0" fontId="1" fillId="2" borderId="1" xfId="0" applyFont="1" applyFill="1" applyBorder="1"/>
    <xf numFmtId="0" fontId="0" fillId="0" borderId="2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0" borderId="2" xfId="0" applyNumberFormat="1" applyFont="1" applyFill="1" applyBorder="1" applyAlignment="1" applyProtection="1"/>
    <xf numFmtId="0" fontId="0" fillId="0" borderId="2" xfId="0" applyNumberFormat="1" applyFill="1" applyBorder="1" applyAlignment="1" applyProtection="1"/>
    <xf numFmtId="0" fontId="0" fillId="2" borderId="2" xfId="0" applyNumberFormat="1" applyFont="1" applyFill="1" applyBorder="1" applyAlignment="1" applyProtection="1"/>
    <xf numFmtId="0" fontId="0" fillId="2" borderId="2" xfId="0" applyNumberFormat="1" applyFill="1" applyBorder="1" applyAlignment="1" applyProtection="1"/>
    <xf numFmtId="0" fontId="0" fillId="0" borderId="2" xfId="0" applyNumberFormat="1" applyFill="1" applyBorder="1" applyAlignment="1"/>
    <xf numFmtId="0" fontId="1" fillId="0" borderId="2" xfId="1" applyNumberFormat="1" applyFont="1" applyFill="1" applyBorder="1" applyAlignment="1" applyProtection="1">
      <protection hidden="1"/>
    </xf>
    <xf numFmtId="0" fontId="15" fillId="2" borderId="2" xfId="0" applyFont="1" applyFill="1" applyBorder="1"/>
    <xf numFmtId="0" fontId="15" fillId="0" borderId="2" xfId="0" applyFont="1" applyFill="1" applyBorder="1" applyProtection="1"/>
    <xf numFmtId="0" fontId="0" fillId="2" borderId="2" xfId="0" applyFill="1" applyBorder="1"/>
    <xf numFmtId="49" fontId="16" fillId="0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Protection="1"/>
    <xf numFmtId="182" fontId="1" fillId="2" borderId="2" xfId="0" applyNumberFormat="1" applyFont="1" applyFill="1" applyBorder="1" applyAlignment="1" applyProtection="1">
      <alignment wrapText="1"/>
      <protection locked="0"/>
    </xf>
    <xf numFmtId="0" fontId="0" fillId="0" borderId="2" xfId="0" applyBorder="1"/>
    <xf numFmtId="0" fontId="1" fillId="2" borderId="2" xfId="0" applyFont="1" applyFill="1" applyBorder="1"/>
    <xf numFmtId="0" fontId="16" fillId="0" borderId="2" xfId="0" applyFont="1" applyBorder="1"/>
    <xf numFmtId="0" fontId="16" fillId="2" borderId="2" xfId="0" applyFont="1" applyFill="1" applyBorder="1"/>
    <xf numFmtId="0" fontId="16" fillId="0" borderId="2" xfId="0" applyFont="1" applyFill="1" applyBorder="1"/>
    <xf numFmtId="0" fontId="0" fillId="0" borderId="0" xfId="0" applyFill="1"/>
    <xf numFmtId="0" fontId="17" fillId="2" borderId="2" xfId="0" applyNumberFormat="1" applyFont="1" applyFill="1" applyBorder="1" applyAlignment="1"/>
    <xf numFmtId="0" fontId="17" fillId="0" borderId="2" xfId="0" applyNumberFormat="1" applyFont="1" applyFill="1" applyBorder="1" applyAlignment="1"/>
    <xf numFmtId="0" fontId="0" fillId="0" borderId="2" xfId="0" applyFill="1" applyBorder="1"/>
    <xf numFmtId="0" fontId="17" fillId="0" borderId="2" xfId="0" applyFont="1" applyBorder="1"/>
    <xf numFmtId="49" fontId="0" fillId="0" borderId="3" xfId="0" applyNumberFormat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49" fontId="0" fillId="0" borderId="3" xfId="0" applyNumberForma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3" xfId="0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0" borderId="0" xfId="0" applyFont="1" applyAlignment="1"/>
    <xf numFmtId="0" fontId="2" fillId="0" borderId="0" xfId="0" applyFont="1"/>
    <xf numFmtId="0" fontId="0" fillId="2" borderId="0" xfId="0" applyFill="1"/>
    <xf numFmtId="0" fontId="1" fillId="0" borderId="0" xfId="0" applyFont="1" applyFill="1" applyBorder="1" applyProtection="1"/>
    <xf numFmtId="0" fontId="1" fillId="0" borderId="0" xfId="0" applyFont="1" applyFill="1" applyBorder="1"/>
    <xf numFmtId="0" fontId="5" fillId="0" borderId="0" xfId="0" applyFont="1" applyFill="1" applyBorder="1" applyAlignment="1" applyProtection="1">
      <alignment horizontal="left"/>
    </xf>
    <xf numFmtId="173" fontId="3" fillId="0" borderId="0" xfId="0" applyNumberFormat="1" applyFont="1" applyFill="1" applyBorder="1" applyAlignment="1" applyProtection="1">
      <alignment horizontal="center"/>
      <protection locked="0"/>
    </xf>
    <xf numFmtId="173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73" fontId="5" fillId="0" borderId="0" xfId="0" applyNumberFormat="1" applyFont="1" applyFill="1" applyBorder="1" applyAlignment="1" applyProtection="1">
      <alignment horizontal="center"/>
    </xf>
    <xf numFmtId="173" fontId="5" fillId="0" borderId="4" xfId="0" applyNumberFormat="1" applyFont="1" applyFill="1" applyBorder="1" applyAlignment="1" applyProtection="1">
      <alignment horizontal="center"/>
    </xf>
    <xf numFmtId="173" fontId="3" fillId="0" borderId="0" xfId="0" applyNumberFormat="1" applyFont="1" applyFill="1" applyBorder="1" applyAlignment="1" applyProtection="1">
      <alignment horizontal="center"/>
    </xf>
    <xf numFmtId="173" fontId="5" fillId="0" borderId="5" xfId="0" applyNumberFormat="1" applyFont="1" applyFill="1" applyBorder="1" applyAlignment="1" applyProtection="1">
      <alignment horizontal="center"/>
    </xf>
    <xf numFmtId="14" fontId="2" fillId="0" borderId="0" xfId="0" applyNumberFormat="1" applyFont="1"/>
    <xf numFmtId="14" fontId="3" fillId="0" borderId="6" xfId="0" applyNumberFormat="1" applyFont="1" applyFill="1" applyBorder="1" applyAlignment="1" applyProtection="1">
      <alignment horizontal="left"/>
      <protection locked="0"/>
    </xf>
    <xf numFmtId="173" fontId="18" fillId="0" borderId="0" xfId="0" applyNumberFormat="1" applyFont="1" applyFill="1" applyBorder="1" applyAlignment="1" applyProtection="1">
      <alignment horizontal="center"/>
      <protection locked="0"/>
    </xf>
    <xf numFmtId="173" fontId="18" fillId="0" borderId="4" xfId="0" applyNumberFormat="1" applyFont="1" applyFill="1" applyBorder="1" applyAlignment="1" applyProtection="1">
      <alignment horizontal="center"/>
      <protection locked="0"/>
    </xf>
    <xf numFmtId="0" fontId="5" fillId="0" borderId="7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7" xfId="0" applyNumberFormat="1" applyFont="1" applyFill="1" applyBorder="1" applyAlignment="1" applyProtection="1">
      <alignment horizontal="left" wrapText="1"/>
      <protection locked="0"/>
    </xf>
    <xf numFmtId="0" fontId="3" fillId="0" borderId="0" xfId="0" applyNumberFormat="1" applyFont="1" applyFill="1" applyBorder="1" applyAlignment="1" applyProtection="1">
      <alignment horizontal="left" wrapText="1"/>
      <protection locked="0"/>
    </xf>
    <xf numFmtId="1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5" fillId="0" borderId="9" xfId="0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3" fillId="0" borderId="7" xfId="0" applyNumberFormat="1" applyFont="1" applyFill="1" applyBorder="1" applyAlignment="1" applyProtection="1">
      <alignment horizontal="center"/>
      <protection locked="0"/>
    </xf>
    <xf numFmtId="0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Border="1" applyAlignment="1" applyProtection="1">
      <alignment horizontal="center"/>
      <protection locked="0"/>
    </xf>
    <xf numFmtId="0" fontId="3" fillId="0" borderId="12" xfId="0" applyNumberFormat="1" applyFont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12" xfId="0" applyNumberFormat="1" applyFont="1" applyFill="1" applyBorder="1" applyAlignment="1" applyProtection="1">
      <alignment horizontal="center"/>
      <protection locked="0"/>
    </xf>
    <xf numFmtId="0" fontId="3" fillId="0" borderId="4" xfId="0" applyNumberFormat="1" applyFont="1" applyBorder="1" applyAlignment="1" applyProtection="1">
      <alignment horizontal="center"/>
      <protection locked="0"/>
    </xf>
    <xf numFmtId="1" fontId="3" fillId="0" borderId="0" xfId="0" applyNumberFormat="1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183" fontId="3" fillId="0" borderId="0" xfId="0" applyNumberFormat="1" applyFont="1" applyBorder="1" applyAlignment="1" applyProtection="1">
      <alignment horizontal="center"/>
      <protection locked="0"/>
    </xf>
    <xf numFmtId="183" fontId="3" fillId="0" borderId="4" xfId="0" applyNumberFormat="1" applyFont="1" applyBorder="1" applyAlignment="1" applyProtection="1">
      <alignment horizontal="center"/>
      <protection locked="0"/>
    </xf>
    <xf numFmtId="173" fontId="3" fillId="0" borderId="0" xfId="0" applyNumberFormat="1" applyFont="1" applyBorder="1" applyAlignment="1" applyProtection="1">
      <alignment horizontal="center"/>
      <protection locked="0"/>
    </xf>
    <xf numFmtId="173" fontId="3" fillId="0" borderId="4" xfId="0" applyNumberFormat="1" applyFont="1" applyBorder="1" applyAlignment="1" applyProtection="1">
      <alignment horizontal="center"/>
      <protection locked="0"/>
    </xf>
    <xf numFmtId="0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0" borderId="8" xfId="0" applyNumberFormat="1" applyFont="1" applyFill="1" applyBorder="1" applyAlignment="1" applyProtection="1">
      <alignment horizontal="center"/>
      <protection locked="0"/>
    </xf>
    <xf numFmtId="0" fontId="5" fillId="0" borderId="6" xfId="0" applyNumberFormat="1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vertical="center" textRotation="90" wrapText="1"/>
    </xf>
    <xf numFmtId="0" fontId="16" fillId="0" borderId="0" xfId="0" applyFont="1"/>
    <xf numFmtId="0" fontId="4" fillId="0" borderId="2" xfId="0" applyNumberFormat="1" applyFont="1" applyFill="1" applyBorder="1" applyAlignment="1"/>
    <xf numFmtId="173" fontId="5" fillId="0" borderId="0" xfId="0" applyNumberFormat="1" applyFont="1" applyFill="1" applyBorder="1" applyAlignment="1" applyProtection="1">
      <alignment horizontal="center"/>
      <protection locked="0"/>
    </xf>
    <xf numFmtId="173" fontId="5" fillId="0" borderId="4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0" fontId="0" fillId="0" borderId="2" xfId="1" applyNumberFormat="1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locked="0"/>
    </xf>
    <xf numFmtId="173" fontId="3" fillId="0" borderId="4" xfId="0" applyNumberFormat="1" applyFont="1" applyBorder="1" applyAlignment="1" applyProtection="1">
      <alignment horizontal="center"/>
    </xf>
    <xf numFmtId="173" fontId="5" fillId="0" borderId="4" xfId="0" applyNumberFormat="1" applyFont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left" indent="1"/>
    </xf>
    <xf numFmtId="0" fontId="5" fillId="0" borderId="0" xfId="0" applyFont="1" applyFill="1" applyBorder="1" applyAlignment="1" applyProtection="1">
      <alignment horizontal="left" indent="1"/>
    </xf>
    <xf numFmtId="0" fontId="5" fillId="0" borderId="8" xfId="0" applyFont="1" applyFill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0" fontId="5" fillId="0" borderId="13" xfId="0" applyFont="1" applyFill="1" applyBorder="1" applyAlignment="1" applyProtection="1">
      <alignment horizontal="center" vertical="center" textRotation="90" wrapText="1"/>
    </xf>
    <xf numFmtId="0" fontId="3" fillId="0" borderId="8" xfId="0" applyNumberFormat="1" applyFont="1" applyFill="1" applyBorder="1" applyAlignment="1" applyProtection="1">
      <alignment horizontal="left" wrapText="1"/>
      <protection locked="0"/>
    </xf>
    <xf numFmtId="0" fontId="5" fillId="0" borderId="30" xfId="0" applyNumberFormat="1" applyFont="1" applyFill="1" applyBorder="1" applyAlignment="1" applyProtection="1">
      <alignment horizontal="center"/>
    </xf>
    <xf numFmtId="0" fontId="5" fillId="0" borderId="31" xfId="0" applyNumberFormat="1" applyFont="1" applyFill="1" applyBorder="1" applyAlignment="1" applyProtection="1">
      <alignment horizontal="center"/>
    </xf>
    <xf numFmtId="0" fontId="5" fillId="0" borderId="32" xfId="0" applyNumberFormat="1" applyFont="1" applyFill="1" applyBorder="1" applyAlignment="1" applyProtection="1">
      <alignment horizontal="center"/>
    </xf>
    <xf numFmtId="0" fontId="5" fillId="0" borderId="29" xfId="0" applyNumberFormat="1" applyFont="1" applyFill="1" applyBorder="1" applyAlignment="1" applyProtection="1">
      <alignment horizontal="left" indent="1"/>
    </xf>
    <xf numFmtId="0" fontId="5" fillId="0" borderId="8" xfId="0" applyNumberFormat="1" applyFont="1" applyFill="1" applyBorder="1" applyAlignment="1" applyProtection="1">
      <alignment horizontal="left" indent="1"/>
    </xf>
    <xf numFmtId="0" fontId="5" fillId="0" borderId="20" xfId="0" applyFont="1" applyFill="1" applyBorder="1" applyAlignment="1" applyProtection="1">
      <alignment horizontal="left" indent="1"/>
    </xf>
    <xf numFmtId="0" fontId="5" fillId="0" borderId="7" xfId="0" applyFont="1" applyFill="1" applyBorder="1" applyAlignment="1" applyProtection="1">
      <alignment horizontal="left" indent="1"/>
    </xf>
    <xf numFmtId="0" fontId="5" fillId="0" borderId="29" xfId="0" applyFont="1" applyFill="1" applyBorder="1" applyAlignment="1" applyProtection="1">
      <alignment horizontal="left" indent="1"/>
    </xf>
    <xf numFmtId="0" fontId="5" fillId="0" borderId="8" xfId="0" applyFont="1" applyFill="1" applyBorder="1" applyAlignment="1" applyProtection="1">
      <alignment horizontal="left" indent="1"/>
    </xf>
    <xf numFmtId="0" fontId="1" fillId="0" borderId="28" xfId="0" applyFont="1" applyFill="1" applyBorder="1" applyAlignment="1" applyProtection="1">
      <alignment horizontal="left"/>
    </xf>
    <xf numFmtId="0" fontId="1" fillId="0" borderId="14" xfId="0" applyFont="1" applyFill="1" applyBorder="1" applyAlignment="1" applyProtection="1">
      <alignment horizontal="left"/>
    </xf>
    <xf numFmtId="0" fontId="5" fillId="0" borderId="17" xfId="0" applyNumberFormat="1" applyFont="1" applyFill="1" applyBorder="1" applyAlignment="1" applyProtection="1">
      <alignment horizontal="left" indent="1"/>
    </xf>
    <xf numFmtId="0" fontId="5" fillId="0" borderId="0" xfId="0" applyNumberFormat="1" applyFont="1" applyFill="1" applyBorder="1" applyAlignment="1" applyProtection="1">
      <alignment horizontal="left" indent="1"/>
    </xf>
    <xf numFmtId="0" fontId="5" fillId="0" borderId="0" xfId="0" applyFont="1" applyAlignment="1" applyProtection="1">
      <alignment horizontal="left" inden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49" fontId="10" fillId="0" borderId="15" xfId="0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left" wrapText="1" indent="1"/>
    </xf>
    <xf numFmtId="0" fontId="5" fillId="0" borderId="5" xfId="0" applyFont="1" applyFill="1" applyBorder="1" applyAlignment="1" applyProtection="1">
      <alignment horizontal="left" wrapText="1" indent="1"/>
    </xf>
    <xf numFmtId="0" fontId="5" fillId="0" borderId="18" xfId="0" applyFont="1" applyFill="1" applyBorder="1" applyAlignment="1" applyProtection="1">
      <alignment horizontal="left" vertical="top" wrapText="1"/>
    </xf>
    <xf numFmtId="0" fontId="5" fillId="0" borderId="19" xfId="0" applyFont="1" applyFill="1" applyBorder="1" applyAlignment="1" applyProtection="1">
      <alignment horizontal="left" vertical="top" wrapText="1"/>
    </xf>
    <xf numFmtId="0" fontId="5" fillId="0" borderId="20" xfId="0" applyFont="1" applyFill="1" applyBorder="1" applyAlignment="1" applyProtection="1">
      <alignment horizontal="left" vertical="top" indent="1"/>
    </xf>
    <xf numFmtId="0" fontId="5" fillId="0" borderId="21" xfId="0" applyFont="1" applyFill="1" applyBorder="1" applyAlignment="1">
      <alignment horizontal="left" vertical="top" indent="1"/>
    </xf>
    <xf numFmtId="0" fontId="5" fillId="0" borderId="16" xfId="0" applyFont="1" applyFill="1" applyBorder="1" applyAlignment="1">
      <alignment horizontal="left" vertical="top" indent="1"/>
    </xf>
    <xf numFmtId="0" fontId="5" fillId="0" borderId="22" xfId="0" applyFont="1" applyFill="1" applyBorder="1" applyAlignment="1">
      <alignment horizontal="left" vertical="top" indent="1"/>
    </xf>
    <xf numFmtId="0" fontId="5" fillId="0" borderId="23" xfId="0" applyFont="1" applyFill="1" applyBorder="1" applyAlignment="1">
      <alignment horizontal="left" indent="1"/>
    </xf>
    <xf numFmtId="0" fontId="5" fillId="0" borderId="24" xfId="0" applyFont="1" applyFill="1" applyBorder="1" applyAlignment="1">
      <alignment horizontal="left" indent="1"/>
    </xf>
    <xf numFmtId="0" fontId="3" fillId="0" borderId="25" xfId="0" applyFont="1" applyFill="1" applyBorder="1" applyAlignment="1" applyProtection="1">
      <alignment horizontal="left" vertical="top" wrapText="1"/>
      <protection locked="0"/>
    </xf>
    <xf numFmtId="0" fontId="18" fillId="0" borderId="7" xfId="0" applyFont="1" applyFill="1" applyBorder="1" applyAlignment="1" applyProtection="1">
      <alignment horizontal="left" vertical="top" wrapText="1"/>
      <protection locked="0"/>
    </xf>
    <xf numFmtId="0" fontId="18" fillId="0" borderId="10" xfId="0" applyFont="1" applyFill="1" applyBorder="1" applyAlignment="1" applyProtection="1">
      <alignment horizontal="left" vertical="top" wrapText="1"/>
      <protection locked="0"/>
    </xf>
    <xf numFmtId="0" fontId="18" fillId="0" borderId="26" xfId="0" applyFont="1" applyFill="1" applyBorder="1" applyAlignment="1" applyProtection="1">
      <alignment horizontal="left" vertical="top" wrapText="1"/>
      <protection locked="0"/>
    </xf>
    <xf numFmtId="0" fontId="18" fillId="0" borderId="5" xfId="0" applyFont="1" applyFill="1" applyBorder="1" applyAlignment="1" applyProtection="1">
      <alignment horizontal="left" vertical="top" wrapText="1"/>
      <protection locked="0"/>
    </xf>
    <xf numFmtId="0" fontId="18" fillId="0" borderId="27" xfId="0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38100</xdr:rowOff>
    </xdr:from>
    <xdr:to>
      <xdr:col>1</xdr:col>
      <xdr:colOff>876300</xdr:colOff>
      <xdr:row>0</xdr:row>
      <xdr:rowOff>769620</xdr:rowOff>
    </xdr:to>
    <xdr:pic>
      <xdr:nvPicPr>
        <xdr:cNvPr id="8464" name="Picture 1" descr="USACE Logo">
          <a:extLst>
            <a:ext uri="{FF2B5EF4-FFF2-40B4-BE49-F238E27FC236}">
              <a16:creationId xmlns:a16="http://schemas.microsoft.com/office/drawing/2014/main" id="{C64B0585-F83B-F032-19E1-63984CAE4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38100"/>
          <a:ext cx="1272540" cy="731520"/>
        </a:xfrm>
        <a:prstGeom prst="rect">
          <a:avLst/>
        </a:prstGeom>
        <a:solidFill>
          <a:srgbClr val="CCFFCC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AU412"/>
  <sheetViews>
    <sheetView tabSelected="1" zoomScaleNormal="100" workbookViewId="0">
      <selection activeCell="C2" sqref="C2"/>
    </sheetView>
  </sheetViews>
  <sheetFormatPr defaultColWidth="9.109375" defaultRowHeight="13.2" x14ac:dyDescent="0.25"/>
  <cols>
    <col min="1" max="1" width="9.44140625" style="7" bestFit="1" customWidth="1"/>
    <col min="2" max="2" width="44.5546875" style="7" customWidth="1"/>
    <col min="3" max="5" width="35.6640625" style="7" customWidth="1"/>
    <col min="6" max="6" width="35.5546875" style="7" customWidth="1"/>
    <col min="7" max="7" width="35.6640625" style="7" customWidth="1"/>
    <col min="8" max="8" width="4.6640625" style="21" customWidth="1"/>
    <col min="9" max="9" width="5.6640625" style="21" customWidth="1"/>
    <col min="10" max="10" width="15.109375" style="21" customWidth="1"/>
    <col min="11" max="11" width="25.109375" style="21" bestFit="1" customWidth="1"/>
    <col min="12" max="12" width="12.44140625" style="21" bestFit="1" customWidth="1"/>
    <col min="13" max="13" width="15.44140625" style="21" bestFit="1" customWidth="1"/>
    <col min="14" max="14" width="36.5546875" style="21" bestFit="1" customWidth="1"/>
    <col min="15" max="15" width="25.33203125" style="21" bestFit="1" customWidth="1"/>
    <col min="16" max="16" width="15.33203125" style="21" bestFit="1" customWidth="1"/>
    <col min="17" max="17" width="19.33203125" style="21" bestFit="1" customWidth="1"/>
    <col min="18" max="18" width="33" style="21" customWidth="1"/>
    <col min="19" max="19" width="37.33203125" style="21" customWidth="1"/>
    <col min="20" max="20" width="18.6640625" style="7" bestFit="1" customWidth="1"/>
    <col min="21" max="21" width="8.33203125" style="7" bestFit="1" customWidth="1"/>
    <col min="22" max="22" width="20.88671875" style="7" bestFit="1" customWidth="1"/>
    <col min="23" max="23" width="46" style="7" bestFit="1" customWidth="1"/>
    <col min="24" max="24" width="11.6640625" style="7" bestFit="1" customWidth="1"/>
    <col min="25" max="25" width="13.6640625" style="7" bestFit="1" customWidth="1"/>
    <col min="26" max="26" width="15.44140625" style="7" bestFit="1" customWidth="1"/>
    <col min="27" max="16384" width="9.109375" style="7"/>
  </cols>
  <sheetData>
    <row r="1" spans="1:39" s="4" customFormat="1" ht="80.099999999999994" customHeight="1" thickBot="1" x14ac:dyDescent="0.3">
      <c r="A1" s="137"/>
      <c r="B1" s="138"/>
      <c r="C1" s="142" t="s">
        <v>288</v>
      </c>
      <c r="D1" s="142"/>
      <c r="E1" s="142"/>
      <c r="F1" s="142"/>
      <c r="G1" s="143"/>
      <c r="H1" s="24" t="s">
        <v>8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s="4" customFormat="1" ht="21.9" customHeight="1" x14ac:dyDescent="0.3">
      <c r="A2" s="139" t="s">
        <v>4</v>
      </c>
      <c r="B2" s="140"/>
      <c r="C2" s="87"/>
      <c r="D2" s="82" t="s">
        <v>30</v>
      </c>
      <c r="E2" s="86"/>
      <c r="F2" s="82" t="s">
        <v>28</v>
      </c>
      <c r="G2" s="92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s="5" customFormat="1" ht="21.9" customHeight="1" x14ac:dyDescent="0.3">
      <c r="A3" s="139" t="s">
        <v>36</v>
      </c>
      <c r="B3" s="140"/>
      <c r="C3" s="88"/>
      <c r="D3" s="83" t="s">
        <v>7</v>
      </c>
      <c r="E3" s="88"/>
      <c r="F3" s="84" t="s">
        <v>270</v>
      </c>
      <c r="G3" s="89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s="4" customFormat="1" ht="21.9" customHeight="1" thickBot="1" x14ac:dyDescent="0.35">
      <c r="A4" s="131" t="s">
        <v>0</v>
      </c>
      <c r="B4" s="132"/>
      <c r="C4" s="127"/>
      <c r="D4" s="127"/>
      <c r="E4" s="127"/>
      <c r="F4" s="85" t="s">
        <v>17</v>
      </c>
      <c r="G4" s="79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s="4" customFormat="1" ht="21.9" customHeight="1" x14ac:dyDescent="0.3">
      <c r="A5" s="133" t="s">
        <v>18</v>
      </c>
      <c r="B5" s="134"/>
      <c r="C5" s="86"/>
      <c r="D5" s="69" t="s">
        <v>19</v>
      </c>
      <c r="E5" s="86"/>
      <c r="F5" s="69" t="s">
        <v>39</v>
      </c>
      <c r="G5" s="90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s="4" customFormat="1" ht="21.9" customHeight="1" x14ac:dyDescent="0.3">
      <c r="A6" s="122" t="s">
        <v>294</v>
      </c>
      <c r="B6" s="123"/>
      <c r="C6" s="117"/>
      <c r="D6" s="69" t="s">
        <v>173</v>
      </c>
      <c r="E6" s="86"/>
      <c r="F6" s="69" t="s">
        <v>174</v>
      </c>
      <c r="G6" s="90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s="4" customFormat="1" ht="21.9" customHeight="1" x14ac:dyDescent="0.3">
      <c r="A7" s="122" t="s">
        <v>290</v>
      </c>
      <c r="B7" s="123"/>
      <c r="C7" s="93"/>
      <c r="D7" s="69" t="s">
        <v>172</v>
      </c>
      <c r="E7" s="86"/>
      <c r="F7" s="69" t="s">
        <v>37</v>
      </c>
      <c r="G7" s="90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s="4" customFormat="1" ht="21.9" customHeight="1" thickBot="1" x14ac:dyDescent="0.35">
      <c r="A8" s="122" t="s">
        <v>45</v>
      </c>
      <c r="B8" s="123"/>
      <c r="C8" s="86"/>
      <c r="D8" s="69" t="s">
        <v>5</v>
      </c>
      <c r="E8" s="86"/>
      <c r="F8" s="124"/>
      <c r="G8" s="125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s="68" customFormat="1" ht="21.9" customHeight="1" x14ac:dyDescent="0.3">
      <c r="A9" s="133" t="s">
        <v>29</v>
      </c>
      <c r="B9" s="134"/>
      <c r="C9" s="94"/>
      <c r="D9" s="94"/>
      <c r="E9" s="94"/>
      <c r="F9" s="94"/>
      <c r="G9" s="95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</row>
    <row r="10" spans="1:39" s="4" customFormat="1" ht="21.9" customHeight="1" x14ac:dyDescent="0.3">
      <c r="A10" s="122" t="s">
        <v>271</v>
      </c>
      <c r="B10" s="123"/>
      <c r="C10" s="96"/>
      <c r="D10" s="96"/>
      <c r="E10" s="96"/>
      <c r="F10" s="96"/>
      <c r="G10" s="97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s="4" customFormat="1" ht="21.9" customHeight="1" x14ac:dyDescent="0.3">
      <c r="A11" s="122" t="s">
        <v>176</v>
      </c>
      <c r="B11" s="141"/>
      <c r="C11" s="98"/>
      <c r="D11" s="98"/>
      <c r="E11" s="98"/>
      <c r="F11" s="98"/>
      <c r="G11" s="99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s="4" customFormat="1" ht="21.9" customHeight="1" x14ac:dyDescent="0.3">
      <c r="A12" s="122" t="s">
        <v>1</v>
      </c>
      <c r="B12" s="141"/>
      <c r="C12" s="98"/>
      <c r="D12" s="98"/>
      <c r="E12" s="98"/>
      <c r="F12" s="98"/>
      <c r="G12" s="99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s="4" customFormat="1" ht="21.9" customHeight="1" x14ac:dyDescent="0.3">
      <c r="A13" s="122" t="s">
        <v>35</v>
      </c>
      <c r="B13" s="141"/>
      <c r="C13" s="96"/>
      <c r="D13" s="96"/>
      <c r="E13" s="96"/>
      <c r="F13" s="96"/>
      <c r="G13" s="97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s="4" customFormat="1" ht="21.9" customHeight="1" x14ac:dyDescent="0.3">
      <c r="A14" s="122" t="s">
        <v>2</v>
      </c>
      <c r="B14" s="123"/>
      <c r="C14" s="96"/>
      <c r="D14" s="96"/>
      <c r="E14" s="96"/>
      <c r="F14" s="96"/>
      <c r="G14" s="100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s="4" customFormat="1" ht="21.9" customHeight="1" x14ac:dyDescent="0.3">
      <c r="A15" s="122" t="s">
        <v>3</v>
      </c>
      <c r="B15" s="123"/>
      <c r="C15" s="96"/>
      <c r="D15" s="96"/>
      <c r="E15" s="96"/>
      <c r="F15" s="96"/>
      <c r="G15" s="100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s="4" customFormat="1" ht="21.9" customHeight="1" x14ac:dyDescent="0.3">
      <c r="A16" s="122" t="s">
        <v>40</v>
      </c>
      <c r="B16" s="123"/>
      <c r="C16" s="101"/>
      <c r="D16" s="101"/>
      <c r="E16" s="101"/>
      <c r="F16" s="101"/>
      <c r="G16" s="102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s="4" customFormat="1" ht="21.9" customHeight="1" x14ac:dyDescent="0.3">
      <c r="A17" s="122" t="s">
        <v>213</v>
      </c>
      <c r="B17" s="123"/>
      <c r="C17" s="103"/>
      <c r="D17" s="103"/>
      <c r="E17" s="103"/>
      <c r="F17" s="103"/>
      <c r="G17" s="10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s="4" customFormat="1" ht="21.9" customHeight="1" x14ac:dyDescent="0.3">
      <c r="A18" s="122" t="s">
        <v>214</v>
      </c>
      <c r="B18" s="123"/>
      <c r="C18" s="103"/>
      <c r="D18" s="103"/>
      <c r="E18" s="103"/>
      <c r="F18" s="103"/>
      <c r="G18" s="10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s="4" customFormat="1" ht="21.9" customHeight="1" x14ac:dyDescent="0.3">
      <c r="A19" s="122" t="s">
        <v>6</v>
      </c>
      <c r="B19" s="123"/>
      <c r="C19" s="105"/>
      <c r="D19" s="105"/>
      <c r="E19" s="105"/>
      <c r="F19" s="105"/>
      <c r="G19" s="106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4" customFormat="1" ht="21.9" customHeight="1" x14ac:dyDescent="0.3">
      <c r="A20" s="122" t="s">
        <v>42</v>
      </c>
      <c r="B20" s="123"/>
      <c r="C20" s="105"/>
      <c r="D20" s="105"/>
      <c r="E20" s="105"/>
      <c r="F20" s="105"/>
      <c r="G20" s="106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4" customFormat="1" ht="21.9" customHeight="1" x14ac:dyDescent="0.3">
      <c r="A21" s="128" t="s">
        <v>289</v>
      </c>
      <c r="B21" s="129"/>
      <c r="C21" s="129"/>
      <c r="D21" s="129"/>
      <c r="E21" s="129"/>
      <c r="F21" s="129"/>
      <c r="G21" s="130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s="4" customFormat="1" ht="21.9" customHeight="1" x14ac:dyDescent="0.3">
      <c r="A22" s="122" t="s">
        <v>34</v>
      </c>
      <c r="B22" s="123"/>
      <c r="C22" s="98"/>
      <c r="D22" s="98"/>
      <c r="E22" s="98"/>
      <c r="F22" s="98"/>
      <c r="G22" s="107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s="4" customFormat="1" ht="21.9" customHeight="1" x14ac:dyDescent="0.3">
      <c r="A23" s="122" t="s">
        <v>280</v>
      </c>
      <c r="B23" s="123"/>
      <c r="C23" s="72"/>
      <c r="D23" s="72"/>
      <c r="E23" s="72"/>
      <c r="F23" s="72"/>
      <c r="G23" s="73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s="4" customFormat="1" ht="21.9" customHeight="1" x14ac:dyDescent="0.3">
      <c r="A24" s="112"/>
      <c r="B24" s="69" t="s">
        <v>43</v>
      </c>
      <c r="C24" s="72"/>
      <c r="D24" s="72"/>
      <c r="E24" s="72"/>
      <c r="F24" s="72"/>
      <c r="G24" s="73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s="4" customFormat="1" ht="21.9" customHeight="1" x14ac:dyDescent="0.3">
      <c r="A25" s="126" t="s">
        <v>273</v>
      </c>
      <c r="B25" s="69" t="s">
        <v>274</v>
      </c>
      <c r="C25" s="72"/>
      <c r="D25" s="72"/>
      <c r="E25" s="72"/>
      <c r="F25" s="72"/>
      <c r="G25" s="7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s="4" customFormat="1" ht="21.9" customHeight="1" x14ac:dyDescent="0.3">
      <c r="A26" s="126"/>
      <c r="B26" s="69" t="s">
        <v>274</v>
      </c>
      <c r="C26" s="72"/>
      <c r="D26" s="72"/>
      <c r="E26" s="72"/>
      <c r="F26" s="72"/>
      <c r="G26" s="73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s="4" customFormat="1" ht="21.9" customHeight="1" x14ac:dyDescent="0.3">
      <c r="A27" s="126"/>
      <c r="B27" s="69" t="s">
        <v>274</v>
      </c>
      <c r="C27" s="72"/>
      <c r="D27" s="72"/>
      <c r="E27" s="72"/>
      <c r="F27" s="72"/>
      <c r="G27" s="73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s="4" customFormat="1" ht="21.9" customHeight="1" x14ac:dyDescent="0.3">
      <c r="A28" s="126"/>
      <c r="B28" s="69" t="s">
        <v>274</v>
      </c>
      <c r="C28" s="72"/>
      <c r="D28" s="72"/>
      <c r="E28" s="72"/>
      <c r="F28" s="72"/>
      <c r="G28" s="73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s="4" customFormat="1" ht="21.9" customHeight="1" x14ac:dyDescent="0.3">
      <c r="A29" s="126"/>
      <c r="B29" s="69" t="s">
        <v>274</v>
      </c>
      <c r="C29" s="72"/>
      <c r="D29" s="72"/>
      <c r="E29" s="72"/>
      <c r="F29" s="72"/>
      <c r="G29" s="73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s="4" customFormat="1" ht="21.9" customHeight="1" x14ac:dyDescent="0.3">
      <c r="A30" s="122" t="s">
        <v>281</v>
      </c>
      <c r="B30" s="123"/>
      <c r="C30" s="72"/>
      <c r="D30" s="72"/>
      <c r="E30" s="72"/>
      <c r="F30" s="72"/>
      <c r="G30" s="73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4" customFormat="1" ht="21.9" customHeight="1" x14ac:dyDescent="0.3">
      <c r="A31" s="122" t="s">
        <v>41</v>
      </c>
      <c r="B31" s="123"/>
      <c r="C31" s="72"/>
      <c r="D31" s="72"/>
      <c r="E31" s="72"/>
      <c r="F31" s="72"/>
      <c r="G31" s="73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s="4" customFormat="1" ht="21.9" customHeight="1" x14ac:dyDescent="0.3">
      <c r="A32" s="122" t="s">
        <v>292</v>
      </c>
      <c r="B32" s="123"/>
      <c r="C32" s="74" t="str">
        <f>IF(C31&gt;0,(ROUND((100*((C23-C30)/(C30-C31))),1))," ")</f>
        <v xml:space="preserve"> </v>
      </c>
      <c r="D32" s="74" t="str">
        <f>IF(D31&gt;0,(ROUND((100*((D23-D30)/(D30-D31))),1))," ")</f>
        <v xml:space="preserve"> </v>
      </c>
      <c r="E32" s="74" t="str">
        <f>IF(E31&gt;0,(ROUND((100*((E23-E30)/(E30-E31))),1))," ")</f>
        <v xml:space="preserve"> </v>
      </c>
      <c r="F32" s="74" t="str">
        <f>IF(F31&gt;0,(ROUND((100*((F23-F30)/(F30-F31))),1))," ")</f>
        <v xml:space="preserve"> </v>
      </c>
      <c r="G32" s="75" t="str">
        <f>IF(G31&gt;0,(ROUND((100*((G23-G30)/(G30-G31))),1))," ")</f>
        <v xml:space="preserve"> 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40" s="4" customFormat="1" ht="21.9" customHeight="1" x14ac:dyDescent="0.3">
      <c r="A33" s="122" t="s">
        <v>22</v>
      </c>
      <c r="B33" s="123"/>
      <c r="C33" s="115"/>
      <c r="D33" s="115"/>
      <c r="E33" s="115"/>
      <c r="F33" s="115"/>
      <c r="G33" s="116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40" s="4" customFormat="1" ht="21.9" customHeight="1" x14ac:dyDescent="0.3">
      <c r="A34" s="128" t="s">
        <v>25</v>
      </c>
      <c r="B34" s="129"/>
      <c r="C34" s="129"/>
      <c r="D34" s="129"/>
      <c r="E34" s="129"/>
      <c r="F34" s="129"/>
      <c r="G34" s="130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40" s="4" customFormat="1" ht="21.9" customHeight="1" x14ac:dyDescent="0.3">
      <c r="A35" s="122" t="s">
        <v>33</v>
      </c>
      <c r="B35" s="123"/>
      <c r="C35" s="70"/>
      <c r="D35" s="70"/>
      <c r="E35" s="70"/>
      <c r="F35" s="70"/>
      <c r="G35" s="71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40" s="4" customFormat="1" ht="21.9" customHeight="1" x14ac:dyDescent="0.3">
      <c r="A36" s="122" t="s">
        <v>32</v>
      </c>
      <c r="B36" s="123"/>
      <c r="C36" s="76" t="str">
        <f>IF($C$6="ASTM D 6938",(IF(C35&gt;0,(ROUND((C35/(1+C33/100)),1))," ")),(IF(C35&gt;0,(ROUND((C35/(1+C32/100)),1))," ")))</f>
        <v xml:space="preserve"> </v>
      </c>
      <c r="D36" s="76" t="str">
        <f>IF($C$6="ASTM D 6938",(IF(D35&gt;0,(ROUND((D35/(1+D33/100)),1))," ")),(IF(D35&gt;0,(ROUND((D35/(1+D32/100)),1))," ")))</f>
        <v xml:space="preserve"> </v>
      </c>
      <c r="E36" s="76" t="str">
        <f>IF($C$6="ASTM D 6938",(IF(E35&gt;0,(ROUND((E35/(1+E33/100)),1))," ")),(IF(E35&gt;0,(ROUND((E35/(1+E32/100)),1))," ")))</f>
        <v xml:space="preserve"> </v>
      </c>
      <c r="F36" s="76" t="str">
        <f>IF($C$6="ASTM D 6938",(IF(F35&gt;0,(ROUND((F35/(1+F33/100)),1))," ")),(IF(F35&gt;0,(ROUND((F35/(1+F32/100)),1))," ")))</f>
        <v xml:space="preserve"> </v>
      </c>
      <c r="G36" s="120" t="str">
        <f>IF($C$6="ASTM D 6938",(IF(G35&gt;0,(ROUND((G35/(1+G33/100)),1))," ")),(IF(G35&gt;0,(ROUND((G35/(1+G32/100)),1))," ")))</f>
        <v xml:space="preserve"> 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40" s="4" customFormat="1" ht="21.9" customHeight="1" x14ac:dyDescent="0.3">
      <c r="A37" s="122" t="s">
        <v>272</v>
      </c>
      <c r="B37" s="123"/>
      <c r="C37" s="119"/>
      <c r="D37" s="108"/>
      <c r="E37" s="108"/>
      <c r="F37" s="108"/>
      <c r="G37" s="109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s="4" customFormat="1" ht="21.9" customHeight="1" x14ac:dyDescent="0.3">
      <c r="A38" s="122" t="s">
        <v>46</v>
      </c>
      <c r="B38" s="123"/>
      <c r="C38" s="80"/>
      <c r="D38" s="80"/>
      <c r="E38" s="80"/>
      <c r="F38" s="80"/>
      <c r="G38" s="81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s="4" customFormat="1" ht="21.9" customHeight="1" x14ac:dyDescent="0.3">
      <c r="A39" s="122" t="s">
        <v>215</v>
      </c>
      <c r="B39" s="123"/>
      <c r="C39" s="80"/>
      <c r="D39" s="80"/>
      <c r="E39" s="80"/>
      <c r="F39" s="80"/>
      <c r="G39" s="81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s="4" customFormat="1" ht="21.9" customHeight="1" x14ac:dyDescent="0.3">
      <c r="A40" s="122" t="s">
        <v>24</v>
      </c>
      <c r="B40" s="123"/>
      <c r="C40" s="74" t="str">
        <f>IF(C39=0,"",(ROUND((100*C36/C39),1)))</f>
        <v/>
      </c>
      <c r="D40" s="74" t="str">
        <f>IF(D39=0,"",(ROUND((100*D36/D39),1)))</f>
        <v/>
      </c>
      <c r="E40" s="74" t="str">
        <f>IF(E39=0,"",(ROUND((100*E36/E39),1)))</f>
        <v/>
      </c>
      <c r="F40" s="74" t="str">
        <f>IF(F39=0,"",(ROUND((100*F36/F39),1)))</f>
        <v/>
      </c>
      <c r="G40" s="75" t="str">
        <f>IF(G39=0,"",(ROUND((100*G36/G39),1)))</f>
        <v/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s="4" customFormat="1" ht="22.5" customHeight="1" x14ac:dyDescent="0.3">
      <c r="A41" s="144" t="s">
        <v>282</v>
      </c>
      <c r="B41" s="145"/>
      <c r="C41" s="77" t="str">
        <f>IF($C$6="ASTM D 6938",(IF(C38=0,"",(C33-C38))),(IF(C38=0,"",(C32-C38))))</f>
        <v/>
      </c>
      <c r="D41" s="77" t="str">
        <f>IF($C$6="ASTM D 6938",(IF(D38=0,"",(D33-D38))),(IF(D38=0,"",(D32-D38))))</f>
        <v/>
      </c>
      <c r="E41" s="77" t="str">
        <f>IF($C$6="ASTM D 6938",(IF(E38=0,"",(E33-E38))),(IF(E38=0,"",(E32-E38))))</f>
        <v/>
      </c>
      <c r="F41" s="77" t="str">
        <f>IF($C$6="ASTM D 6938",(IF(F38=0,"",(F33-F38))),(IF(F38=0,"",(F32-F38))))</f>
        <v/>
      </c>
      <c r="G41" s="121" t="str">
        <f>IF($C$6="ASTM D 6938",(IF(G38=0,"",(G33-G38))),(IF(G38=0,"",(G32-G38))))</f>
        <v/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s="4" customFormat="1" ht="21.75" customHeight="1" x14ac:dyDescent="0.3">
      <c r="A42" s="128" t="s">
        <v>23</v>
      </c>
      <c r="B42" s="129"/>
      <c r="C42" s="129"/>
      <c r="D42" s="129"/>
      <c r="E42" s="129"/>
      <c r="F42" s="129"/>
      <c r="G42" s="130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s="4" customFormat="1" ht="21.9" customHeight="1" x14ac:dyDescent="0.3">
      <c r="A43" s="122" t="s">
        <v>175</v>
      </c>
      <c r="B43" s="123"/>
      <c r="C43" s="108"/>
      <c r="D43" s="108"/>
      <c r="E43" s="108"/>
      <c r="F43" s="108"/>
      <c r="G43" s="109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s="4" customFormat="1" ht="21.9" customHeight="1" x14ac:dyDescent="0.3">
      <c r="A44" s="122" t="s">
        <v>283</v>
      </c>
      <c r="B44" s="123"/>
      <c r="C44" s="108"/>
      <c r="D44" s="108"/>
      <c r="E44" s="108"/>
      <c r="F44" s="108"/>
      <c r="G44" s="109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s="4" customFormat="1" ht="21.9" customHeight="1" x14ac:dyDescent="0.3">
      <c r="A45" s="122" t="s">
        <v>284</v>
      </c>
      <c r="B45" s="123"/>
      <c r="C45" s="108"/>
      <c r="D45" s="108"/>
      <c r="E45" s="108"/>
      <c r="F45" s="108"/>
      <c r="G45" s="109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s="4" customFormat="1" ht="21.9" customHeight="1" thickBot="1" x14ac:dyDescent="0.35">
      <c r="A46" s="135" t="s">
        <v>44</v>
      </c>
      <c r="B46" s="136"/>
      <c r="C46" s="110"/>
      <c r="D46" s="110"/>
      <c r="E46" s="110"/>
      <c r="F46" s="110"/>
      <c r="G46" s="111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21" customHeight="1" x14ac:dyDescent="0.25">
      <c r="A47" s="148" t="s">
        <v>38</v>
      </c>
      <c r="B47" s="149"/>
      <c r="C47" s="154"/>
      <c r="D47" s="155"/>
      <c r="E47" s="155"/>
      <c r="F47" s="155"/>
      <c r="G47" s="156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1:40" ht="21" customHeight="1" x14ac:dyDescent="0.25">
      <c r="A48" s="150"/>
      <c r="B48" s="151"/>
      <c r="C48" s="157"/>
      <c r="D48" s="158"/>
      <c r="E48" s="158"/>
      <c r="F48" s="158"/>
      <c r="G48" s="159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47" ht="21" customHeight="1" thickBot="1" x14ac:dyDescent="0.35">
      <c r="A49" s="152" t="s">
        <v>212</v>
      </c>
      <c r="B49" s="153"/>
      <c r="C49" s="91" t="str">
        <f>Data!B2 &amp; "-" &amp; Data!C2</f>
        <v>MVNQS11-140716</v>
      </c>
      <c r="D49" s="146"/>
      <c r="E49" s="146"/>
      <c r="F49" s="146"/>
      <c r="G49" s="147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47" ht="15.6" x14ac:dyDescent="0.3">
      <c r="A50" s="8"/>
      <c r="B50" s="8"/>
      <c r="C50" s="8"/>
      <c r="D50" s="8"/>
      <c r="E50" s="8"/>
      <c r="F50" s="8"/>
      <c r="G50" s="8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1:47" s="6" customFormat="1" ht="17.399999999999999" x14ac:dyDescent="0.3">
      <c r="A51" s="8"/>
      <c r="B51" s="8"/>
      <c r="C51" s="8"/>
      <c r="D51" s="8"/>
      <c r="E51" s="8"/>
      <c r="F51" s="8"/>
      <c r="G51" s="20" t="str">
        <f>IF(G50="FAIL","XXX"," ")</f>
        <v xml:space="preserve"> 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47" s="6" customFormat="1" ht="15.6" x14ac:dyDescent="0.3">
      <c r="A52" s="8"/>
      <c r="B52" s="8"/>
      <c r="C52" s="8"/>
      <c r="D52" s="8"/>
      <c r="E52" s="8"/>
      <c r="F52" s="8"/>
      <c r="G52" s="8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47" s="6" customFormat="1" ht="15.6" x14ac:dyDescent="0.3">
      <c r="A53" s="8"/>
      <c r="B53" s="8"/>
      <c r="C53" s="8"/>
      <c r="D53" s="8"/>
      <c r="E53" s="8"/>
      <c r="F53" s="8"/>
      <c r="G53" s="8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47" s="6" customFormat="1" ht="15.6" x14ac:dyDescent="0.3">
      <c r="A54" s="8"/>
      <c r="B54" s="8"/>
      <c r="C54" s="8"/>
      <c r="D54" s="8"/>
      <c r="E54" s="8"/>
      <c r="F54" s="8"/>
      <c r="G54" s="8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47" s="6" customFormat="1" ht="15.6" x14ac:dyDescent="0.3">
      <c r="A55" s="8"/>
      <c r="B55" s="8"/>
      <c r="C55" s="8"/>
      <c r="D55" s="8"/>
      <c r="E55" s="8"/>
      <c r="F55" s="8"/>
      <c r="G55" s="8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47" s="6" customFormat="1" ht="15.6" x14ac:dyDescent="0.3">
      <c r="A56" s="8"/>
      <c r="B56" s="8"/>
      <c r="C56" s="8"/>
      <c r="D56" s="8"/>
      <c r="E56" s="8"/>
      <c r="F56" s="8"/>
      <c r="G56" s="8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1:47" s="6" customFormat="1" ht="15.6" x14ac:dyDescent="0.3">
      <c r="A57" s="8"/>
      <c r="B57" s="9"/>
      <c r="C57" s="9"/>
      <c r="D57" s="9"/>
      <c r="E57" s="9"/>
      <c r="F57" s="9"/>
      <c r="G57" s="9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6" customFormat="1" ht="15.6" x14ac:dyDescent="0.3">
      <c r="A58" s="8"/>
      <c r="B58" s="9"/>
      <c r="C58" s="9"/>
      <c r="D58" s="9"/>
      <c r="E58" s="9"/>
      <c r="F58" s="9"/>
      <c r="G58" s="9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6" customFormat="1" ht="15.6" x14ac:dyDescent="0.3">
      <c r="A59" s="8"/>
      <c r="B59" s="9"/>
      <c r="C59" s="9"/>
      <c r="D59" s="9"/>
      <c r="E59" s="9"/>
      <c r="F59" s="9"/>
      <c r="G59" s="9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6" customFormat="1" ht="15.6" x14ac:dyDescent="0.3">
      <c r="A60" s="8"/>
      <c r="B60" s="9"/>
      <c r="C60" s="9"/>
      <c r="D60" s="9"/>
      <c r="E60" s="9"/>
      <c r="F60" s="9"/>
      <c r="G60" s="9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6" customFormat="1" ht="15.6" x14ac:dyDescent="0.3">
      <c r="A61" s="8"/>
      <c r="B61" s="9"/>
      <c r="C61" s="9"/>
      <c r="D61" s="9"/>
      <c r="E61" s="9"/>
      <c r="F61" s="9"/>
      <c r="G61" s="9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6" customFormat="1" ht="15.6" x14ac:dyDescent="0.3">
      <c r="D62" s="9"/>
      <c r="E62" s="9"/>
      <c r="F62" s="9"/>
      <c r="G62" s="9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6" customFormat="1" ht="15.6" x14ac:dyDescent="0.3">
      <c r="D63" s="9"/>
      <c r="E63" s="9"/>
      <c r="F63" s="9"/>
      <c r="G63" s="9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6" customFormat="1" ht="15.6" x14ac:dyDescent="0.3">
      <c r="D64" s="9"/>
      <c r="E64" s="9"/>
      <c r="F64" s="9"/>
      <c r="G64" s="9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6" customFormat="1" ht="15.6" x14ac:dyDescent="0.3">
      <c r="D65" s="9"/>
      <c r="E65" s="9"/>
      <c r="F65" s="9"/>
      <c r="G65" s="9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6" customFormat="1" ht="15.6" x14ac:dyDescent="0.3">
      <c r="D66" s="9"/>
      <c r="E66" s="9"/>
      <c r="F66" s="9"/>
      <c r="G66" s="9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6" customFormat="1" ht="15.6" x14ac:dyDescent="0.3">
      <c r="A67" s="8"/>
      <c r="B67" s="9"/>
      <c r="C67" s="9"/>
      <c r="D67" s="9"/>
      <c r="E67" s="9"/>
      <c r="F67" s="9"/>
      <c r="G67" s="9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6" customFormat="1" ht="15.6" x14ac:dyDescent="0.3">
      <c r="A68" s="8"/>
      <c r="B68" s="9"/>
      <c r="C68" s="9"/>
      <c r="D68" s="9"/>
      <c r="E68" s="9"/>
      <c r="F68" s="9"/>
      <c r="G68" s="9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6" customFormat="1" ht="15.6" x14ac:dyDescent="0.3">
      <c r="A69" s="9"/>
      <c r="B69" s="9"/>
      <c r="C69" s="9"/>
      <c r="D69" s="9"/>
      <c r="E69" s="9"/>
      <c r="F69" s="9"/>
      <c r="G69" s="9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6" customFormat="1" ht="15.6" x14ac:dyDescent="0.3">
      <c r="A70" s="8"/>
      <c r="B70" s="9"/>
      <c r="C70" s="9"/>
      <c r="D70" s="9"/>
      <c r="E70" s="9"/>
      <c r="F70" s="9"/>
      <c r="G70" s="9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11" customFormat="1" x14ac:dyDescent="0.25"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47" s="10" customFormat="1" ht="16.5" customHeight="1" x14ac:dyDescent="0.25">
      <c r="T72" s="11"/>
      <c r="U72" s="11"/>
      <c r="V72" s="11"/>
      <c r="W72" s="11"/>
      <c r="X72" s="11"/>
      <c r="Z72" s="11"/>
      <c r="AA72" s="11"/>
      <c r="AB72" s="11"/>
      <c r="AC72" s="11"/>
      <c r="AD72" s="11"/>
    </row>
    <row r="73" spans="1:47" s="10" customFormat="1" x14ac:dyDescent="0.25">
      <c r="H73" s="23"/>
      <c r="I73" s="12"/>
      <c r="J73" s="12"/>
      <c r="K73" s="12"/>
      <c r="O73" s="22"/>
      <c r="T73" s="13"/>
      <c r="U73" s="13"/>
      <c r="V73" s="14"/>
      <c r="W73" s="13"/>
      <c r="X73" s="13"/>
      <c r="Y73" s="15"/>
      <c r="Z73" s="13"/>
      <c r="AA73" s="13"/>
      <c r="AB73" s="14"/>
      <c r="AC73" s="14"/>
      <c r="AD73" s="13"/>
    </row>
    <row r="74" spans="1:47" s="10" customFormat="1" x14ac:dyDescent="0.25">
      <c r="H74" s="23"/>
      <c r="I74" s="12"/>
      <c r="J74" s="12"/>
      <c r="K74" s="12"/>
      <c r="O74" s="22"/>
      <c r="T74" s="13"/>
      <c r="U74" s="13"/>
      <c r="V74" s="14"/>
      <c r="W74" s="13"/>
      <c r="X74" s="13"/>
      <c r="Y74" s="15"/>
      <c r="Z74" s="13"/>
      <c r="AA74" s="13"/>
      <c r="AB74" s="14"/>
      <c r="AC74" s="14"/>
      <c r="AD74" s="13"/>
    </row>
    <row r="75" spans="1:47" s="10" customFormat="1" x14ac:dyDescent="0.25">
      <c r="H75" s="23"/>
      <c r="I75" s="12"/>
      <c r="J75" s="12"/>
      <c r="K75" s="12"/>
      <c r="O75" s="22"/>
      <c r="T75" s="13"/>
      <c r="U75" s="13"/>
      <c r="V75" s="14"/>
      <c r="W75" s="13"/>
      <c r="X75" s="13"/>
      <c r="Y75" s="15"/>
      <c r="Z75" s="13"/>
      <c r="AA75" s="13"/>
      <c r="AB75" s="14"/>
      <c r="AC75" s="14"/>
      <c r="AD75" s="13"/>
    </row>
    <row r="76" spans="1:47" s="10" customFormat="1" x14ac:dyDescent="0.25">
      <c r="H76" s="23"/>
      <c r="I76" s="12"/>
      <c r="J76" s="12"/>
      <c r="K76" s="12"/>
      <c r="O76" s="22"/>
      <c r="T76" s="13"/>
      <c r="U76" s="13"/>
      <c r="V76" s="14"/>
      <c r="W76" s="13"/>
      <c r="X76" s="13"/>
      <c r="Y76" s="15"/>
      <c r="Z76" s="13"/>
      <c r="AA76" s="13"/>
      <c r="AB76" s="14"/>
      <c r="AC76" s="14"/>
      <c r="AD76" s="13"/>
    </row>
    <row r="77" spans="1:47" s="10" customFormat="1" x14ac:dyDescent="0.25">
      <c r="H77" s="23"/>
      <c r="I77" s="12"/>
      <c r="J77" s="12"/>
      <c r="K77" s="12"/>
      <c r="O77" s="22"/>
      <c r="T77" s="13"/>
      <c r="U77" s="13"/>
      <c r="V77" s="14"/>
      <c r="W77" s="13"/>
      <c r="X77" s="13"/>
      <c r="Y77" s="15"/>
      <c r="Z77" s="13"/>
      <c r="AA77" s="13"/>
      <c r="AB77" s="14"/>
      <c r="AC77" s="14"/>
      <c r="AD77" s="13"/>
    </row>
    <row r="78" spans="1:47" s="10" customFormat="1" x14ac:dyDescent="0.25">
      <c r="F78" s="12"/>
      <c r="G78" s="16"/>
      <c r="H78" s="17"/>
      <c r="R78" s="17"/>
      <c r="S78" s="17"/>
      <c r="T78" s="14"/>
      <c r="U78" s="13"/>
      <c r="V78" s="13"/>
      <c r="W78" s="15"/>
      <c r="X78" s="13"/>
      <c r="Y78" s="13"/>
      <c r="Z78" s="14"/>
      <c r="AA78" s="14"/>
      <c r="AB78" s="13"/>
    </row>
    <row r="79" spans="1:47" s="10" customFormat="1" x14ac:dyDescent="0.25">
      <c r="F79" s="12"/>
      <c r="G79" s="16"/>
      <c r="H79" s="17"/>
      <c r="R79" s="17"/>
      <c r="S79" s="17"/>
      <c r="T79" s="17"/>
    </row>
    <row r="80" spans="1:47" s="10" customFormat="1" x14ac:dyDescent="0.25">
      <c r="F80" s="12"/>
      <c r="G80" s="16"/>
      <c r="H80" s="17"/>
      <c r="R80" s="17"/>
      <c r="S80" s="17"/>
      <c r="T80" s="17"/>
    </row>
    <row r="81" spans="1:47" s="10" customFormat="1" x14ac:dyDescent="0.25">
      <c r="F81" s="12"/>
      <c r="G81" s="16"/>
      <c r="H81" s="17"/>
      <c r="R81" s="17"/>
      <c r="S81" s="17"/>
      <c r="T81" s="17"/>
    </row>
    <row r="82" spans="1:47" s="10" customFormat="1" x14ac:dyDescent="0.25">
      <c r="F82" s="12"/>
      <c r="G82" s="16"/>
      <c r="H82" s="17"/>
      <c r="S82" s="18"/>
    </row>
    <row r="83" spans="1:47" s="10" customFormat="1" x14ac:dyDescent="0.25">
      <c r="G83" s="16"/>
      <c r="R83" s="15"/>
      <c r="S83" s="17"/>
      <c r="T83" s="17"/>
    </row>
    <row r="84" spans="1:47" s="10" customFormat="1" x14ac:dyDescent="0.25">
      <c r="G84" s="16"/>
      <c r="R84" s="15"/>
      <c r="S84" s="17"/>
      <c r="T84" s="17"/>
    </row>
    <row r="85" spans="1:47" s="10" customFormat="1" x14ac:dyDescent="0.25">
      <c r="G85" s="16"/>
      <c r="R85" s="15"/>
      <c r="S85" s="17"/>
      <c r="T85" s="17"/>
    </row>
    <row r="86" spans="1:47" s="19" customForma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5"/>
      <c r="S86" s="17"/>
      <c r="T86" s="17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19" customFormat="1" x14ac:dyDescent="0.2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5"/>
      <c r="S87" s="17"/>
      <c r="T87" s="17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19" customFormat="1" x14ac:dyDescent="0.2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s="6" customFormat="1" x14ac:dyDescent="0.25">
      <c r="A89" s="1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6" customFormat="1" x14ac:dyDescent="0.25">
      <c r="A90" s="1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s="6" customFormat="1" x14ac:dyDescent="0.2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s="6" customFormat="1" x14ac:dyDescent="0.2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s="6" customFormat="1" x14ac:dyDescent="0.2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</row>
    <row r="94" spans="1:47" s="6" customFormat="1" x14ac:dyDescent="0.2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</row>
    <row r="95" spans="1:47" s="6" customFormat="1" x14ac:dyDescent="0.2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</row>
    <row r="96" spans="1:47" s="6" customFormat="1" x14ac:dyDescent="0.2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</row>
    <row r="97" spans="2:47" s="6" customForma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</row>
    <row r="98" spans="2:47" s="6" customForma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</row>
    <row r="99" spans="2:47" s="6" customFormat="1" x14ac:dyDescent="0.2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</row>
    <row r="100" spans="2:47" s="6" customFormat="1" x14ac:dyDescent="0.2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</row>
    <row r="101" spans="2:47" s="6" customFormat="1" x14ac:dyDescent="0.2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</row>
    <row r="102" spans="2:47" s="6" customForma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</row>
    <row r="103" spans="2:47" s="6" customForma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</row>
    <row r="104" spans="2:47" s="6" customForma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</row>
    <row r="105" spans="2:47" s="6" customFormat="1" x14ac:dyDescent="0.2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</row>
    <row r="106" spans="2:47" s="6" customFormat="1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</row>
    <row r="107" spans="2:47" s="6" customFormat="1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</row>
    <row r="108" spans="2:47" s="6" customFormat="1" x14ac:dyDescent="0.2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</row>
    <row r="109" spans="2:47" s="6" customFormat="1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</row>
    <row r="110" spans="2:47" s="6" customFormat="1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</row>
    <row r="111" spans="2:47" s="6" customFormat="1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</row>
    <row r="112" spans="2:47" s="6" customFormat="1" x14ac:dyDescent="0.2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</row>
    <row r="113" spans="2:47" s="6" customFormat="1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</row>
    <row r="114" spans="2:47" s="6" customFormat="1" x14ac:dyDescent="0.2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</row>
    <row r="115" spans="2:47" s="6" customFormat="1" x14ac:dyDescent="0.2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</row>
    <row r="116" spans="2:47" s="6" customFormat="1" x14ac:dyDescent="0.2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</row>
    <row r="117" spans="2:47" s="6" customFormat="1" x14ac:dyDescent="0.2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</row>
    <row r="118" spans="2:47" s="6" customFormat="1" x14ac:dyDescent="0.2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</row>
    <row r="119" spans="2:47" s="6" customFormat="1" x14ac:dyDescent="0.2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</row>
    <row r="120" spans="2:47" s="6" customFormat="1" x14ac:dyDescent="0.2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</row>
    <row r="121" spans="2:47" s="6" customFormat="1" x14ac:dyDescent="0.2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</row>
    <row r="122" spans="2:47" s="6" customFormat="1" x14ac:dyDescent="0.2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</row>
    <row r="123" spans="2:47" s="6" customFormat="1" x14ac:dyDescent="0.2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</row>
    <row r="124" spans="2:47" s="6" customFormat="1" x14ac:dyDescent="0.2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</row>
    <row r="125" spans="2:47" s="6" customFormat="1" x14ac:dyDescent="0.2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</row>
    <row r="126" spans="2:47" s="6" customFormat="1" x14ac:dyDescent="0.2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</row>
    <row r="127" spans="2:47" s="6" customFormat="1" x14ac:dyDescent="0.2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</row>
    <row r="128" spans="2:47" s="6" customFormat="1" x14ac:dyDescent="0.2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</row>
    <row r="129" spans="2:47" s="6" customFormat="1" x14ac:dyDescent="0.2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</row>
    <row r="130" spans="2:47" s="6" customFormat="1" x14ac:dyDescent="0.2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</row>
    <row r="131" spans="2:47" s="6" customFormat="1" x14ac:dyDescent="0.2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</row>
    <row r="132" spans="2:47" s="6" customFormat="1" x14ac:dyDescent="0.2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</row>
    <row r="133" spans="2:47" s="6" customFormat="1" x14ac:dyDescent="0.2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</row>
    <row r="134" spans="2:47" s="6" customFormat="1" x14ac:dyDescent="0.2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</row>
    <row r="135" spans="2:47" s="6" customFormat="1" x14ac:dyDescent="0.2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</row>
    <row r="136" spans="2:47" s="6" customFormat="1" x14ac:dyDescent="0.2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</row>
    <row r="137" spans="2:47" s="6" customFormat="1" x14ac:dyDescent="0.2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</row>
    <row r="138" spans="2:47" s="6" customFormat="1" x14ac:dyDescent="0.2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</row>
    <row r="139" spans="2:47" s="6" customFormat="1" x14ac:dyDescent="0.2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</row>
    <row r="140" spans="2:47" s="6" customFormat="1" x14ac:dyDescent="0.25"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</row>
    <row r="141" spans="2:47" s="6" customFormat="1" x14ac:dyDescent="0.25"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</row>
    <row r="142" spans="2:47" s="6" customFormat="1" x14ac:dyDescent="0.25"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</row>
    <row r="143" spans="2:47" s="6" customFormat="1" x14ac:dyDescent="0.25"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</row>
    <row r="144" spans="2:47" s="6" customFormat="1" x14ac:dyDescent="0.25"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</row>
    <row r="145" spans="8:19" s="6" customFormat="1" x14ac:dyDescent="0.25"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</row>
    <row r="146" spans="8:19" s="6" customFormat="1" x14ac:dyDescent="0.25"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</row>
    <row r="147" spans="8:19" s="6" customFormat="1" x14ac:dyDescent="0.25"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</row>
    <row r="148" spans="8:19" s="6" customFormat="1" x14ac:dyDescent="0.25"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</row>
    <row r="149" spans="8:19" s="6" customFormat="1" x14ac:dyDescent="0.25"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</row>
    <row r="150" spans="8:19" s="6" customFormat="1" x14ac:dyDescent="0.25"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</row>
    <row r="151" spans="8:19" s="6" customFormat="1" x14ac:dyDescent="0.25"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</row>
    <row r="152" spans="8:19" s="6" customFormat="1" x14ac:dyDescent="0.25"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</row>
    <row r="153" spans="8:19" s="6" customFormat="1" x14ac:dyDescent="0.25"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</row>
    <row r="154" spans="8:19" s="6" customFormat="1" x14ac:dyDescent="0.25"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</row>
    <row r="155" spans="8:19" s="6" customFormat="1" x14ac:dyDescent="0.25"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</row>
    <row r="156" spans="8:19" s="6" customFormat="1" x14ac:dyDescent="0.25"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</row>
    <row r="157" spans="8:19" s="6" customFormat="1" x14ac:dyDescent="0.25"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</row>
    <row r="158" spans="8:19" s="6" customFormat="1" x14ac:dyDescent="0.25"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</row>
    <row r="159" spans="8:19" s="6" customFormat="1" x14ac:dyDescent="0.25"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</row>
    <row r="160" spans="8:19" s="6" customFormat="1" x14ac:dyDescent="0.25"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</row>
    <row r="161" spans="8:19" s="6" customFormat="1" x14ac:dyDescent="0.25"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8:19" s="6" customFormat="1" x14ac:dyDescent="0.25"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</row>
    <row r="163" spans="8:19" s="6" customFormat="1" x14ac:dyDescent="0.25"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8:19" s="6" customFormat="1" x14ac:dyDescent="0.25"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</row>
    <row r="165" spans="8:19" s="6" customFormat="1" x14ac:dyDescent="0.25"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</row>
    <row r="166" spans="8:19" s="6" customFormat="1" x14ac:dyDescent="0.25"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</row>
    <row r="167" spans="8:19" s="6" customFormat="1" x14ac:dyDescent="0.25"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</row>
    <row r="168" spans="8:19" s="6" customFormat="1" x14ac:dyDescent="0.25"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</row>
    <row r="169" spans="8:19" s="6" customFormat="1" x14ac:dyDescent="0.25"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</row>
    <row r="170" spans="8:19" s="6" customFormat="1" x14ac:dyDescent="0.25"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</row>
    <row r="171" spans="8:19" s="6" customFormat="1" x14ac:dyDescent="0.25"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</row>
    <row r="172" spans="8:19" s="6" customFormat="1" x14ac:dyDescent="0.25"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</row>
    <row r="173" spans="8:19" s="6" customFormat="1" x14ac:dyDescent="0.25"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</row>
    <row r="174" spans="8:19" s="6" customFormat="1" x14ac:dyDescent="0.25"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</row>
    <row r="175" spans="8:19" s="6" customFormat="1" x14ac:dyDescent="0.25"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</row>
    <row r="176" spans="8:19" s="6" customFormat="1" x14ac:dyDescent="0.25"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</row>
    <row r="177" spans="8:19" s="6" customFormat="1" x14ac:dyDescent="0.25"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</row>
    <row r="178" spans="8:19" s="6" customFormat="1" x14ac:dyDescent="0.25"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</row>
    <row r="179" spans="8:19" s="6" customFormat="1" x14ac:dyDescent="0.25"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</row>
    <row r="180" spans="8:19" s="6" customFormat="1" x14ac:dyDescent="0.25"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</row>
    <row r="181" spans="8:19" s="6" customFormat="1" x14ac:dyDescent="0.25"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</row>
    <row r="182" spans="8:19" s="6" customFormat="1" x14ac:dyDescent="0.25"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</row>
    <row r="183" spans="8:19" s="6" customFormat="1" x14ac:dyDescent="0.25"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</row>
    <row r="184" spans="8:19" s="6" customFormat="1" x14ac:dyDescent="0.25"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</row>
    <row r="185" spans="8:19" s="6" customFormat="1" x14ac:dyDescent="0.25"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</row>
    <row r="186" spans="8:19" s="6" customFormat="1" x14ac:dyDescent="0.25"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</row>
    <row r="187" spans="8:19" s="6" customFormat="1" x14ac:dyDescent="0.25"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</row>
    <row r="188" spans="8:19" s="6" customFormat="1" x14ac:dyDescent="0.25"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</row>
    <row r="189" spans="8:19" s="6" customFormat="1" x14ac:dyDescent="0.25"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</row>
    <row r="190" spans="8:19" s="6" customFormat="1" x14ac:dyDescent="0.25"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</row>
    <row r="191" spans="8:19" s="6" customFormat="1" x14ac:dyDescent="0.25"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</row>
    <row r="192" spans="8:19" s="6" customFormat="1" x14ac:dyDescent="0.25"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</row>
    <row r="193" spans="8:19" s="6" customFormat="1" x14ac:dyDescent="0.25"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</row>
    <row r="194" spans="8:19" s="6" customFormat="1" x14ac:dyDescent="0.25"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</row>
    <row r="195" spans="8:19" s="6" customFormat="1" x14ac:dyDescent="0.25"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</row>
    <row r="196" spans="8:19" s="6" customFormat="1" x14ac:dyDescent="0.25"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</row>
    <row r="197" spans="8:19" s="6" customFormat="1" x14ac:dyDescent="0.25"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</row>
    <row r="198" spans="8:19" s="6" customFormat="1" x14ac:dyDescent="0.25"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</row>
    <row r="199" spans="8:19" s="6" customFormat="1" x14ac:dyDescent="0.25"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</row>
    <row r="200" spans="8:19" s="6" customFormat="1" x14ac:dyDescent="0.25"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</row>
    <row r="201" spans="8:19" s="6" customFormat="1" x14ac:dyDescent="0.25"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</row>
    <row r="202" spans="8:19" s="6" customFormat="1" x14ac:dyDescent="0.25"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</row>
    <row r="203" spans="8:19" s="6" customFormat="1" x14ac:dyDescent="0.25"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</row>
    <row r="204" spans="8:19" s="6" customFormat="1" x14ac:dyDescent="0.25"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</row>
    <row r="205" spans="8:19" s="6" customFormat="1" x14ac:dyDescent="0.25"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</row>
    <row r="206" spans="8:19" s="6" customFormat="1" x14ac:dyDescent="0.25"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</row>
    <row r="207" spans="8:19" s="6" customFormat="1" x14ac:dyDescent="0.25"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8:19" s="6" customFormat="1" x14ac:dyDescent="0.25"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</row>
    <row r="209" spans="8:19" s="6" customFormat="1" x14ac:dyDescent="0.25"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</row>
    <row r="210" spans="8:19" s="6" customFormat="1" x14ac:dyDescent="0.25"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</row>
    <row r="211" spans="8:19" s="6" customFormat="1" x14ac:dyDescent="0.25"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</row>
    <row r="212" spans="8:19" s="6" customFormat="1" x14ac:dyDescent="0.25"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</row>
    <row r="213" spans="8:19" s="6" customFormat="1" x14ac:dyDescent="0.25"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</row>
    <row r="214" spans="8:19" s="6" customFormat="1" x14ac:dyDescent="0.25"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</row>
    <row r="215" spans="8:19" s="6" customFormat="1" x14ac:dyDescent="0.25"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</row>
    <row r="216" spans="8:19" s="6" customFormat="1" x14ac:dyDescent="0.25"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</row>
    <row r="217" spans="8:19" s="6" customFormat="1" x14ac:dyDescent="0.25"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</row>
    <row r="218" spans="8:19" s="6" customFormat="1" x14ac:dyDescent="0.25"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</row>
    <row r="219" spans="8:19" s="6" customFormat="1" x14ac:dyDescent="0.25"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0" spans="8:19" s="6" customFormat="1" x14ac:dyDescent="0.25"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8:19" s="6" customFormat="1" x14ac:dyDescent="0.25"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</row>
    <row r="222" spans="8:19" s="6" customFormat="1" x14ac:dyDescent="0.25"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</row>
    <row r="223" spans="8:19" s="6" customFormat="1" x14ac:dyDescent="0.25"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</row>
    <row r="224" spans="8:19" s="6" customFormat="1" x14ac:dyDescent="0.25"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</row>
    <row r="225" spans="8:19" s="6" customFormat="1" x14ac:dyDescent="0.25"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</row>
    <row r="226" spans="8:19" s="6" customFormat="1" x14ac:dyDescent="0.25"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</row>
    <row r="227" spans="8:19" s="6" customFormat="1" x14ac:dyDescent="0.25"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</row>
    <row r="228" spans="8:19" s="6" customFormat="1" x14ac:dyDescent="0.25"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</row>
    <row r="229" spans="8:19" s="6" customFormat="1" x14ac:dyDescent="0.25"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</row>
    <row r="230" spans="8:19" s="6" customFormat="1" x14ac:dyDescent="0.25"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</row>
    <row r="231" spans="8:19" s="6" customFormat="1" x14ac:dyDescent="0.25"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</row>
    <row r="232" spans="8:19" s="6" customFormat="1" x14ac:dyDescent="0.25"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</row>
    <row r="233" spans="8:19" s="6" customFormat="1" x14ac:dyDescent="0.25"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</row>
    <row r="234" spans="8:19" s="6" customFormat="1" x14ac:dyDescent="0.25"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8:19" s="6" customFormat="1" x14ac:dyDescent="0.25"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8:19" s="6" customFormat="1" x14ac:dyDescent="0.25"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</row>
    <row r="237" spans="8:19" s="6" customFormat="1" x14ac:dyDescent="0.25"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</row>
    <row r="238" spans="8:19" s="6" customFormat="1" x14ac:dyDescent="0.25"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</row>
    <row r="239" spans="8:19" s="6" customFormat="1" x14ac:dyDescent="0.25"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</row>
    <row r="240" spans="8:19" s="6" customFormat="1" x14ac:dyDescent="0.25"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</row>
    <row r="241" spans="8:19" s="6" customFormat="1" x14ac:dyDescent="0.25"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</row>
    <row r="242" spans="8:19" s="6" customFormat="1" x14ac:dyDescent="0.25"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</row>
    <row r="243" spans="8:19" s="6" customFormat="1" x14ac:dyDescent="0.25"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</row>
    <row r="244" spans="8:19" s="6" customFormat="1" x14ac:dyDescent="0.25"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</row>
    <row r="245" spans="8:19" s="6" customFormat="1" x14ac:dyDescent="0.25"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</row>
    <row r="246" spans="8:19" s="6" customFormat="1" x14ac:dyDescent="0.25"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</row>
    <row r="247" spans="8:19" s="6" customFormat="1" x14ac:dyDescent="0.25"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</row>
    <row r="248" spans="8:19" s="6" customFormat="1" x14ac:dyDescent="0.25"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</row>
    <row r="249" spans="8:19" s="6" customFormat="1" x14ac:dyDescent="0.25"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</row>
    <row r="250" spans="8:19" s="6" customFormat="1" x14ac:dyDescent="0.25"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</row>
    <row r="251" spans="8:19" s="6" customFormat="1" x14ac:dyDescent="0.25"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</row>
    <row r="252" spans="8:19" s="6" customFormat="1" x14ac:dyDescent="0.25"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</row>
    <row r="253" spans="8:19" s="6" customFormat="1" x14ac:dyDescent="0.25"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</row>
    <row r="254" spans="8:19" s="6" customFormat="1" x14ac:dyDescent="0.25"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</row>
    <row r="255" spans="8:19" s="6" customFormat="1" x14ac:dyDescent="0.25"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</row>
    <row r="256" spans="8:19" s="6" customFormat="1" x14ac:dyDescent="0.25"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</row>
    <row r="257" spans="8:19" s="6" customFormat="1" x14ac:dyDescent="0.25"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</row>
    <row r="258" spans="8:19" s="6" customFormat="1" x14ac:dyDescent="0.25"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</row>
    <row r="259" spans="8:19" s="6" customFormat="1" x14ac:dyDescent="0.25"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</row>
    <row r="260" spans="8:19" s="6" customFormat="1" x14ac:dyDescent="0.25"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</row>
    <row r="261" spans="8:19" s="6" customFormat="1" x14ac:dyDescent="0.25"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</row>
    <row r="262" spans="8:19" s="6" customFormat="1" x14ac:dyDescent="0.25"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</row>
    <row r="263" spans="8:19" s="6" customFormat="1" x14ac:dyDescent="0.25"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</row>
    <row r="264" spans="8:19" s="6" customFormat="1" x14ac:dyDescent="0.25"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</row>
    <row r="265" spans="8:19" s="6" customFormat="1" x14ac:dyDescent="0.25"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</row>
    <row r="266" spans="8:19" s="6" customFormat="1" x14ac:dyDescent="0.25"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</row>
    <row r="267" spans="8:19" s="6" customFormat="1" x14ac:dyDescent="0.25"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</row>
    <row r="268" spans="8:19" s="6" customFormat="1" x14ac:dyDescent="0.25"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</row>
    <row r="269" spans="8:19" s="6" customFormat="1" x14ac:dyDescent="0.25"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</row>
    <row r="270" spans="8:19" s="6" customFormat="1" x14ac:dyDescent="0.25"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</row>
    <row r="271" spans="8:19" s="6" customFormat="1" x14ac:dyDescent="0.25"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</row>
    <row r="272" spans="8:19" s="6" customFormat="1" x14ac:dyDescent="0.25"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</row>
    <row r="273" spans="8:19" s="6" customFormat="1" x14ac:dyDescent="0.25"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</row>
    <row r="274" spans="8:19" s="6" customFormat="1" x14ac:dyDescent="0.25"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</row>
    <row r="275" spans="8:19" s="6" customFormat="1" x14ac:dyDescent="0.25"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</row>
    <row r="276" spans="8:19" s="6" customFormat="1" x14ac:dyDescent="0.25"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</row>
    <row r="277" spans="8:19" s="6" customFormat="1" x14ac:dyDescent="0.25"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</row>
    <row r="278" spans="8:19" s="6" customFormat="1" x14ac:dyDescent="0.25"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</row>
    <row r="279" spans="8:19" s="6" customFormat="1" x14ac:dyDescent="0.25"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</row>
    <row r="280" spans="8:19" s="6" customFormat="1" x14ac:dyDescent="0.25"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</row>
    <row r="281" spans="8:19" s="6" customFormat="1" x14ac:dyDescent="0.25"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</row>
    <row r="282" spans="8:19" s="6" customFormat="1" x14ac:dyDescent="0.25"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</row>
    <row r="283" spans="8:19" s="6" customFormat="1" x14ac:dyDescent="0.25"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</row>
    <row r="284" spans="8:19" s="6" customFormat="1" x14ac:dyDescent="0.25"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</row>
    <row r="285" spans="8:19" s="6" customFormat="1" x14ac:dyDescent="0.25"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</row>
    <row r="286" spans="8:19" s="6" customFormat="1" x14ac:dyDescent="0.25"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</row>
    <row r="287" spans="8:19" s="6" customFormat="1" x14ac:dyDescent="0.25"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</row>
    <row r="288" spans="8:19" s="6" customFormat="1" x14ac:dyDescent="0.25"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</row>
    <row r="289" spans="8:19" s="6" customFormat="1" x14ac:dyDescent="0.25"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</row>
    <row r="290" spans="8:19" s="6" customFormat="1" x14ac:dyDescent="0.25"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</row>
    <row r="291" spans="8:19" s="6" customFormat="1" x14ac:dyDescent="0.25"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</row>
    <row r="292" spans="8:19" s="6" customFormat="1" x14ac:dyDescent="0.25"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</row>
    <row r="293" spans="8:19" s="6" customFormat="1" x14ac:dyDescent="0.25"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</row>
    <row r="294" spans="8:19" s="6" customFormat="1" x14ac:dyDescent="0.25"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8:19" s="6" customFormat="1" x14ac:dyDescent="0.25"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</row>
    <row r="296" spans="8:19" s="6" customFormat="1" x14ac:dyDescent="0.25"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</row>
    <row r="297" spans="8:19" s="6" customFormat="1" x14ac:dyDescent="0.25"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</row>
    <row r="298" spans="8:19" s="6" customFormat="1" x14ac:dyDescent="0.25"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</row>
    <row r="299" spans="8:19" s="6" customFormat="1" x14ac:dyDescent="0.25"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</row>
    <row r="300" spans="8:19" s="6" customFormat="1" x14ac:dyDescent="0.25"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</row>
    <row r="301" spans="8:19" s="6" customFormat="1" x14ac:dyDescent="0.25"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</row>
    <row r="302" spans="8:19" s="6" customFormat="1" x14ac:dyDescent="0.25"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</row>
    <row r="303" spans="8:19" s="6" customFormat="1" x14ac:dyDescent="0.25"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</row>
    <row r="304" spans="8:19" s="6" customFormat="1" x14ac:dyDescent="0.25"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</row>
    <row r="305" spans="8:19" s="6" customFormat="1" x14ac:dyDescent="0.25"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</row>
    <row r="306" spans="8:19" s="6" customFormat="1" x14ac:dyDescent="0.25"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</row>
    <row r="307" spans="8:19" s="6" customFormat="1" x14ac:dyDescent="0.25"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</row>
    <row r="308" spans="8:19" s="6" customFormat="1" x14ac:dyDescent="0.25"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</row>
    <row r="309" spans="8:19" s="6" customFormat="1" x14ac:dyDescent="0.25"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</row>
    <row r="310" spans="8:19" s="6" customFormat="1" x14ac:dyDescent="0.25"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</row>
    <row r="311" spans="8:19" s="6" customFormat="1" x14ac:dyDescent="0.25"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</row>
    <row r="312" spans="8:19" s="6" customFormat="1" x14ac:dyDescent="0.25"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</row>
    <row r="313" spans="8:19" s="6" customFormat="1" x14ac:dyDescent="0.25"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</row>
    <row r="314" spans="8:19" s="6" customFormat="1" x14ac:dyDescent="0.25"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</row>
    <row r="315" spans="8:19" s="6" customFormat="1" x14ac:dyDescent="0.25"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</row>
    <row r="316" spans="8:19" s="6" customFormat="1" x14ac:dyDescent="0.25"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</row>
    <row r="317" spans="8:19" s="6" customFormat="1" x14ac:dyDescent="0.25"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</row>
    <row r="318" spans="8:19" s="6" customFormat="1" x14ac:dyDescent="0.25"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</row>
    <row r="319" spans="8:19" s="6" customFormat="1" x14ac:dyDescent="0.25"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</row>
    <row r="320" spans="8:19" s="6" customFormat="1" x14ac:dyDescent="0.25"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</row>
    <row r="321" spans="8:19" s="6" customFormat="1" x14ac:dyDescent="0.25"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</row>
    <row r="322" spans="8:19" s="6" customFormat="1" x14ac:dyDescent="0.25"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</row>
    <row r="323" spans="8:19" s="6" customFormat="1" x14ac:dyDescent="0.25"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</row>
    <row r="324" spans="8:19" s="6" customFormat="1" x14ac:dyDescent="0.25"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</row>
    <row r="325" spans="8:19" s="6" customFormat="1" x14ac:dyDescent="0.25"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</row>
    <row r="326" spans="8:19" s="6" customFormat="1" x14ac:dyDescent="0.25"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</row>
    <row r="327" spans="8:19" s="6" customFormat="1" x14ac:dyDescent="0.25"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</row>
    <row r="328" spans="8:19" s="6" customFormat="1" x14ac:dyDescent="0.25"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</row>
    <row r="329" spans="8:19" s="6" customFormat="1" x14ac:dyDescent="0.25"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</row>
    <row r="330" spans="8:19" s="6" customFormat="1" x14ac:dyDescent="0.25"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</row>
    <row r="331" spans="8:19" s="6" customFormat="1" x14ac:dyDescent="0.25"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</row>
    <row r="332" spans="8:19" s="6" customFormat="1" x14ac:dyDescent="0.25"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</row>
    <row r="333" spans="8:19" s="6" customFormat="1" x14ac:dyDescent="0.25"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</row>
    <row r="334" spans="8:19" s="6" customFormat="1" x14ac:dyDescent="0.25"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</row>
    <row r="335" spans="8:19" s="6" customFormat="1" x14ac:dyDescent="0.25"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</row>
    <row r="336" spans="8:19" s="6" customFormat="1" x14ac:dyDescent="0.25"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</row>
    <row r="337" spans="8:19" s="6" customFormat="1" x14ac:dyDescent="0.25"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</row>
    <row r="338" spans="8:19" s="6" customFormat="1" x14ac:dyDescent="0.25"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</row>
    <row r="339" spans="8:19" s="6" customFormat="1" x14ac:dyDescent="0.25"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</row>
    <row r="340" spans="8:19" s="6" customFormat="1" x14ac:dyDescent="0.25"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</row>
    <row r="341" spans="8:19" s="6" customFormat="1" x14ac:dyDescent="0.25"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</row>
    <row r="342" spans="8:19" s="6" customFormat="1" x14ac:dyDescent="0.25"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</row>
    <row r="343" spans="8:19" s="6" customFormat="1" x14ac:dyDescent="0.25"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</row>
    <row r="344" spans="8:19" s="6" customFormat="1" x14ac:dyDescent="0.25"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</row>
    <row r="345" spans="8:19" s="6" customFormat="1" x14ac:dyDescent="0.25"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</row>
    <row r="346" spans="8:19" s="6" customFormat="1" x14ac:dyDescent="0.25"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</row>
    <row r="347" spans="8:19" s="6" customFormat="1" x14ac:dyDescent="0.25"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</row>
    <row r="348" spans="8:19" s="6" customFormat="1" x14ac:dyDescent="0.25"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</row>
    <row r="349" spans="8:19" s="6" customFormat="1" x14ac:dyDescent="0.25"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</row>
    <row r="350" spans="8:19" s="6" customFormat="1" x14ac:dyDescent="0.25"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</row>
    <row r="351" spans="8:19" s="6" customFormat="1" x14ac:dyDescent="0.25"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</row>
    <row r="352" spans="8:19" s="6" customFormat="1" x14ac:dyDescent="0.25"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</row>
    <row r="353" spans="8:19" s="6" customFormat="1" x14ac:dyDescent="0.25"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</row>
    <row r="354" spans="8:19" s="6" customFormat="1" x14ac:dyDescent="0.25"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</row>
    <row r="355" spans="8:19" s="6" customFormat="1" x14ac:dyDescent="0.25"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</row>
    <row r="356" spans="8:19" s="6" customFormat="1" x14ac:dyDescent="0.25"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</row>
    <row r="357" spans="8:19" s="6" customFormat="1" x14ac:dyDescent="0.25"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</row>
    <row r="358" spans="8:19" s="6" customFormat="1" x14ac:dyDescent="0.25"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</row>
    <row r="359" spans="8:19" s="6" customFormat="1" x14ac:dyDescent="0.25"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</row>
    <row r="360" spans="8:19" s="6" customFormat="1" x14ac:dyDescent="0.25"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</row>
    <row r="361" spans="8:19" s="6" customFormat="1" x14ac:dyDescent="0.25"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</row>
    <row r="362" spans="8:19" s="6" customFormat="1" x14ac:dyDescent="0.25"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</row>
    <row r="363" spans="8:19" s="6" customFormat="1" x14ac:dyDescent="0.25"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</row>
    <row r="364" spans="8:19" s="6" customFormat="1" x14ac:dyDescent="0.25"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</row>
    <row r="365" spans="8:19" s="6" customFormat="1" x14ac:dyDescent="0.25"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</row>
    <row r="366" spans="8:19" s="6" customFormat="1" x14ac:dyDescent="0.25"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</row>
    <row r="367" spans="8:19" s="6" customFormat="1" x14ac:dyDescent="0.25"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</row>
    <row r="368" spans="8:19" s="6" customFormat="1" x14ac:dyDescent="0.25"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</row>
    <row r="369" spans="8:19" s="6" customFormat="1" x14ac:dyDescent="0.25"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</row>
    <row r="370" spans="8:19" s="6" customFormat="1" x14ac:dyDescent="0.25"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</row>
    <row r="371" spans="8:19" s="6" customFormat="1" x14ac:dyDescent="0.25"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</row>
    <row r="372" spans="8:19" s="6" customFormat="1" x14ac:dyDescent="0.25"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</row>
    <row r="373" spans="8:19" s="6" customFormat="1" x14ac:dyDescent="0.25"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</row>
    <row r="374" spans="8:19" s="6" customFormat="1" x14ac:dyDescent="0.25"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</row>
    <row r="375" spans="8:19" s="6" customFormat="1" x14ac:dyDescent="0.25"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</row>
    <row r="376" spans="8:19" s="6" customFormat="1" x14ac:dyDescent="0.25"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</row>
    <row r="377" spans="8:19" s="6" customFormat="1" x14ac:dyDescent="0.25"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</row>
    <row r="378" spans="8:19" s="6" customFormat="1" x14ac:dyDescent="0.25"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</row>
    <row r="379" spans="8:19" s="6" customFormat="1" x14ac:dyDescent="0.25"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</row>
    <row r="380" spans="8:19" s="6" customFormat="1" x14ac:dyDescent="0.25"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</row>
    <row r="381" spans="8:19" s="6" customFormat="1" x14ac:dyDescent="0.25"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</row>
    <row r="382" spans="8:19" s="6" customFormat="1" x14ac:dyDescent="0.25"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</row>
    <row r="383" spans="8:19" s="6" customFormat="1" x14ac:dyDescent="0.25"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</row>
    <row r="384" spans="8:19" s="6" customFormat="1" x14ac:dyDescent="0.25"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</row>
    <row r="385" spans="8:19" s="6" customFormat="1" x14ac:dyDescent="0.25"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</row>
    <row r="386" spans="8:19" s="6" customFormat="1" x14ac:dyDescent="0.25"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</row>
    <row r="387" spans="8:19" s="6" customFormat="1" x14ac:dyDescent="0.25"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</row>
    <row r="388" spans="8:19" s="6" customFormat="1" x14ac:dyDescent="0.25"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</row>
    <row r="389" spans="8:19" s="6" customFormat="1" x14ac:dyDescent="0.25"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</row>
    <row r="390" spans="8:19" s="6" customFormat="1" x14ac:dyDescent="0.25"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</row>
    <row r="391" spans="8:19" s="6" customFormat="1" x14ac:dyDescent="0.25"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</row>
    <row r="392" spans="8:19" s="6" customFormat="1" x14ac:dyDescent="0.25"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</row>
    <row r="393" spans="8:19" s="6" customFormat="1" x14ac:dyDescent="0.25"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</row>
    <row r="394" spans="8:19" s="6" customFormat="1" x14ac:dyDescent="0.25"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</row>
    <row r="395" spans="8:19" s="6" customFormat="1" x14ac:dyDescent="0.25"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</row>
    <row r="396" spans="8:19" s="6" customFormat="1" x14ac:dyDescent="0.25"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</row>
    <row r="397" spans="8:19" s="6" customFormat="1" x14ac:dyDescent="0.25"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</row>
    <row r="398" spans="8:19" s="6" customFormat="1" x14ac:dyDescent="0.25"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</row>
    <row r="399" spans="8:19" s="6" customFormat="1" x14ac:dyDescent="0.25"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</row>
    <row r="400" spans="8:19" s="6" customFormat="1" x14ac:dyDescent="0.25"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</row>
    <row r="401" spans="8:19" s="6" customFormat="1" x14ac:dyDescent="0.25"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</row>
    <row r="402" spans="8:19" s="6" customFormat="1" x14ac:dyDescent="0.25"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</row>
    <row r="403" spans="8:19" s="6" customFormat="1" x14ac:dyDescent="0.25"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</row>
    <row r="404" spans="8:19" s="6" customFormat="1" x14ac:dyDescent="0.25"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</row>
    <row r="405" spans="8:19" s="6" customFormat="1" x14ac:dyDescent="0.25"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</row>
    <row r="406" spans="8:19" s="6" customFormat="1" x14ac:dyDescent="0.25"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</row>
    <row r="407" spans="8:19" s="6" customFormat="1" x14ac:dyDescent="0.25"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</row>
    <row r="408" spans="8:19" s="6" customFormat="1" x14ac:dyDescent="0.25"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</row>
    <row r="409" spans="8:19" s="6" customFormat="1" x14ac:dyDescent="0.25"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</row>
    <row r="410" spans="8:19" s="6" customFormat="1" x14ac:dyDescent="0.25"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</row>
    <row r="411" spans="8:19" s="6" customFormat="1" x14ac:dyDescent="0.25"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</row>
    <row r="412" spans="8:19" s="6" customFormat="1" x14ac:dyDescent="0.25"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</row>
  </sheetData>
  <sheetProtection password="C420" sheet="1" objects="1" scenarios="1" selectLockedCells="1"/>
  <protectedRanges>
    <protectedRange sqref="C39:G39" name="Range1_2"/>
  </protectedRanges>
  <mergeCells count="48">
    <mergeCell ref="C1:G1"/>
    <mergeCell ref="A41:B41"/>
    <mergeCell ref="A31:B31"/>
    <mergeCell ref="D49:G49"/>
    <mergeCell ref="A47:B48"/>
    <mergeCell ref="A49:B49"/>
    <mergeCell ref="C47:G48"/>
    <mergeCell ref="A16:B16"/>
    <mergeCell ref="A19:B19"/>
    <mergeCell ref="A17:B17"/>
    <mergeCell ref="A1:B1"/>
    <mergeCell ref="A2:B2"/>
    <mergeCell ref="A3:B3"/>
    <mergeCell ref="A5:B5"/>
    <mergeCell ref="A8:B8"/>
    <mergeCell ref="A13:B13"/>
    <mergeCell ref="A11:B11"/>
    <mergeCell ref="A12:B12"/>
    <mergeCell ref="A10:B10"/>
    <mergeCell ref="A7:B7"/>
    <mergeCell ref="A46:B46"/>
    <mergeCell ref="A35:B35"/>
    <mergeCell ref="A37:B37"/>
    <mergeCell ref="A42:G42"/>
    <mergeCell ref="A38:B38"/>
    <mergeCell ref="A39:B39"/>
    <mergeCell ref="A40:B40"/>
    <mergeCell ref="A45:B45"/>
    <mergeCell ref="A43:B43"/>
    <mergeCell ref="A44:B44"/>
    <mergeCell ref="A36:B36"/>
    <mergeCell ref="A4:B4"/>
    <mergeCell ref="A34:G34"/>
    <mergeCell ref="A32:B32"/>
    <mergeCell ref="A9:B9"/>
    <mergeCell ref="A14:B14"/>
    <mergeCell ref="A30:B30"/>
    <mergeCell ref="A15:B15"/>
    <mergeCell ref="A22:B22"/>
    <mergeCell ref="A23:B23"/>
    <mergeCell ref="A6:B6"/>
    <mergeCell ref="A33:B33"/>
    <mergeCell ref="F8:G8"/>
    <mergeCell ref="A20:B20"/>
    <mergeCell ref="A25:A29"/>
    <mergeCell ref="C4:E4"/>
    <mergeCell ref="A21:G21"/>
    <mergeCell ref="A18:B18"/>
  </mergeCells>
  <phoneticPr fontId="2" type="noConversion"/>
  <dataValidations count="24">
    <dataValidation type="decimal" allowBlank="1" showInputMessage="1" showErrorMessage="1" promptTitle="Degree of Compaction" prompt="Enter interger only, do not use % sign." sqref="H43">
      <formula1>50</formula1>
      <formula2>99</formula2>
    </dataValidation>
    <dataValidation type="list" showInputMessage="1" showErrorMessage="1" promptTitle="Test Result" prompt="Select a test result or info only  " sqref="C46:G46">
      <formula1>TEST_RESULT</formula1>
    </dataValidation>
    <dataValidation type="list" showInputMessage="1" showErrorMessage="1" promptTitle="Lab Type" prompt="Select the lab's QA, QC or IND (Independent) status pertaining to this contract" sqref="E2">
      <formula1>LAB_TYPE</formula1>
    </dataValidation>
    <dataValidation type="list" showInputMessage="1" showErrorMessage="1" promptTitle="Transmission Mode" prompt="Select the transmission mode" sqref="C20:G20">
      <formula1>TRANSMISSION_MODE</formula1>
    </dataValidation>
    <dataValidation allowBlank="1" showInputMessage="1" promptTitle="Equipment ID" prompt="Enter oven or microwave oven equipment ID" sqref="C7"/>
    <dataValidation allowBlank="1" showInputMessage="1" promptTitle="Retest of Test ID Format" prompt="Report No+Test No" sqref="C10:G10"/>
    <dataValidation type="list" allowBlank="1" showInputMessage="1" promptTitle="Material Source" prompt="Select the material source. Enter the specific material source if known." sqref="C11:G11">
      <formula1>MATERIAL_SOURCE</formula1>
    </dataValidation>
    <dataValidation showInputMessage="1" promptTitle="Visual Description" prompt="Enter classification as determined by ASTM D2487/D2488" sqref="C13:G13"/>
    <dataValidation allowBlank="1" showInputMessage="1" promptTitle="Station Format" prompt="##+##" sqref="C14:G14"/>
    <dataValidation allowBlank="1" showInputMessage="1" promptTitle="Offset Format" prompt="## ft PS, FS, CL" sqref="C15:G15"/>
    <dataValidation type="whole" allowBlank="1" showInputMessage="1" showErrorMessage="1" errorTitle="Error" error="Whole number was not entered" promptTitle="Lift No" prompt="Enter whole number" sqref="C16:G16">
      <formula1>0</formula1>
      <formula2>100</formula2>
    </dataValidation>
    <dataValidation type="decimal" allowBlank="1" showInputMessage="1" showErrorMessage="1" errorTitle="Error" error="Invalid coordinate format, or coordinate location was entered" promptTitle="Coordinate Format" prompt="Enter decimal degrees (ddd.ddddd)" sqref="C17:G18">
      <formula1>-180</formula1>
      <formula2>180</formula2>
    </dataValidation>
    <dataValidation allowBlank="1" showInputMessage="1" promptTitle="Elevation" prompt="Enter numeric value" sqref="C19:G19"/>
    <dataValidation allowBlank="1" showInputMessage="1" promptTitle="Specification" prompt="Enter specified minimum compaction as determined by the specifications" sqref="C43:G43"/>
    <dataValidation showInputMessage="1" promptTitle="Proctor No" prompt="Enter the Proctor No as reported on MVNQS02" sqref="C37:G37"/>
    <dataValidation allowBlank="1" showInputMessage="1" promptTitle="Specification" prompt="Enter specified maximum above optimum moisture determined by feature" sqref="C44:G44"/>
    <dataValidation allowBlank="1" showInputMessage="1" promptTitle="Specification" prompt="Enter specified maximum below optimum moisture determined by feature" sqref="C45:G45"/>
    <dataValidation type="list" showInputMessage="1" promptTitle="Soil Feature" prompt="Select the soil feature" sqref="C12:G12">
      <formula1>SOIL_FEATURE</formula1>
    </dataValidation>
    <dataValidation type="list" allowBlank="1" showInputMessage="1" showErrorMessage="1" promptTitle="Moisture Content Method" prompt="Select the Moisture Content Method used_x000a_" sqref="C6">
      <formula1>MOISTURE_CONTENT_METHOD</formula1>
    </dataValidation>
    <dataValidation allowBlank="1" showInputMessage="1" showErrorMessage="1" prompt="Enter moisture content if not calculated." sqref="C33:G33"/>
    <dataValidation allowBlank="1" showInputMessage="1" showErrorMessage="1" promptTitle="Reviewed By" prompt="Use following name formats:_x000a_FirstName LastName _x000a_FirstName LastName Suffix_x000a_FirstInitial LastName_x000a_Separate multiple people w/ semi-colon;_x000a_FN1 LN1; FN2 LN2 " sqref="C8"/>
    <dataValidation allowBlank="1" showInputMessage="1" showErrorMessage="1" promptTitle="Field Tested By" prompt="Use following name formats:_x000a_FirstName LastName _x000a_FirstName LastName Suffix_x000a_FirstInitial LastName_x000a_Separate multiple people w/ semi-colon;_x000a_FN1 LN1; FN2 LN2 " sqref="E7"/>
    <dataValidation allowBlank="1" showInputMessage="1" showErrorMessage="1" promptTitle="Lab Tested By" prompt="Use following name formats:_x000a_FirstName LastName _x000a_FirstName LastName Suffix_x000a_FirstInitial LastName_x000a_Separate multiple people w/ semi-colon;_x000a_FN1 LN1; FN2 LN2 " sqref="G7"/>
    <dataValidation allowBlank="1" showInputMessage="1" showErrorMessage="1" promptTitle="Submitted By" prompt="Use following name formats:_x000a_FirstName LastName _x000a_FirstName LastName Suffix_x000a_FirstInitial LastName_x000a_Separate multiple people w/ semi-colon;_x000a_FN1 LN1; FN2 LN2 " sqref="E8"/>
  </dataValidations>
  <printOptions horizontalCentered="1" gridLines="1"/>
  <pageMargins left="0.5" right="0.4" top="0.6" bottom="0.52" header="0" footer="0.2"/>
  <pageSetup scale="49" orientation="landscape" blackAndWhite="1" r:id="rId1"/>
  <headerFooter alignWithMargins="0">
    <oddHeader>&amp;C&amp;G</oddHeader>
    <oddFooter>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workbookViewId="0">
      <selection activeCell="C2" sqref="C2"/>
    </sheetView>
  </sheetViews>
  <sheetFormatPr defaultRowHeight="13.2" x14ac:dyDescent="0.25"/>
  <cols>
    <col min="1" max="1" width="52.44140625" bestFit="1" customWidth="1"/>
    <col min="2" max="2" width="27.109375" bestFit="1" customWidth="1"/>
    <col min="3" max="3" width="24.33203125" bestFit="1" customWidth="1"/>
    <col min="4" max="5" width="25.88671875" bestFit="1" customWidth="1"/>
    <col min="6" max="14" width="27.109375" bestFit="1" customWidth="1"/>
    <col min="15" max="15" width="27.44140625" bestFit="1" customWidth="1"/>
    <col min="16" max="16" width="27.109375" bestFit="1" customWidth="1"/>
    <col min="17" max="17" width="43.44140625" bestFit="1" customWidth="1"/>
    <col min="18" max="31" width="27.109375" bestFit="1" customWidth="1"/>
    <col min="32" max="32" width="27.44140625" bestFit="1" customWidth="1"/>
    <col min="33" max="34" width="27.109375" bestFit="1" customWidth="1"/>
    <col min="35" max="36" width="27.44140625" bestFit="1" customWidth="1"/>
    <col min="37" max="37" width="26.44140625" bestFit="1" customWidth="1"/>
    <col min="38" max="38" width="16" bestFit="1" customWidth="1"/>
  </cols>
  <sheetData>
    <row r="1" spans="1:38" x14ac:dyDescent="0.25">
      <c r="A1" s="64" t="s">
        <v>177</v>
      </c>
      <c r="B1" s="65" t="s">
        <v>26</v>
      </c>
      <c r="C1" s="65" t="s">
        <v>31</v>
      </c>
      <c r="D1" s="65" t="s">
        <v>12</v>
      </c>
      <c r="E1" s="65" t="s">
        <v>49</v>
      </c>
      <c r="F1" s="65" t="s">
        <v>178</v>
      </c>
      <c r="G1" s="65" t="s">
        <v>10</v>
      </c>
      <c r="H1" s="65" t="s">
        <v>179</v>
      </c>
      <c r="I1" s="65" t="s">
        <v>11</v>
      </c>
      <c r="J1" s="65" t="s">
        <v>180</v>
      </c>
      <c r="K1" s="65" t="s">
        <v>15</v>
      </c>
      <c r="L1" s="65" t="s">
        <v>181</v>
      </c>
      <c r="M1" s="65" t="s">
        <v>182</v>
      </c>
      <c r="N1" s="65" t="s">
        <v>183</v>
      </c>
      <c r="O1" s="65" t="s">
        <v>184</v>
      </c>
      <c r="P1" s="113" t="s">
        <v>275</v>
      </c>
      <c r="Q1" s="65" t="s">
        <v>185</v>
      </c>
    </row>
    <row r="2" spans="1:38" x14ac:dyDescent="0.25">
      <c r="A2" s="64" t="str">
        <f>B2&amp;C2&amp;IF(OR(ISBLANK(F2),F2=""),"",F2)&amp;IF(OR(ISBLANK(G2),G2=""),"",G2)&amp;IF(OR(ISBLANK(J2),J2=""),"",J2)&amp;IF(OR(ISBLANK(E2),E2=""),"",E2)&amp;IF(OR(ISBLANK(E10),E10=""),"",E10)</f>
        <v>MVNQS11140716</v>
      </c>
      <c r="B2" s="65" t="s">
        <v>27</v>
      </c>
      <c r="C2" s="65">
        <v>140716</v>
      </c>
      <c r="D2" s="65" t="str">
        <f>IF(OR(ISBLANK(MVNQS11!C2),MVNQS11!C2=""),"",MVNQS11!C2)</f>
        <v/>
      </c>
      <c r="E2" s="65" t="str">
        <f>IF(OR(ISBLANK(MVNQS11!E2),MVNQS11!E2=""),"",MVNQS11!E2)</f>
        <v/>
      </c>
      <c r="F2" s="65" t="str">
        <f>IF(OR(ISBLANK(MVNQS11!G2),MVNQS11!G2=""),"",MVNQS11!G2)</f>
        <v/>
      </c>
      <c r="G2" s="65" t="str">
        <f>IF(OR(ISBLANK(MVNQS11!C3),MVNQS11!C3=""),"",MVNQS11!C3)</f>
        <v/>
      </c>
      <c r="H2" s="65" t="str">
        <f>IF(OR(ISBLANK(MVNQS11!E3),MVNQS11!E3=""),"",MVNQS11!E3)</f>
        <v/>
      </c>
      <c r="I2" s="65" t="str">
        <f>IF(OR(ISBLANK(MVNQS11!C4),MVNQS11!C4=""),"",MVNQS11!C4)</f>
        <v/>
      </c>
      <c r="J2" s="78" t="str">
        <f>IF(OR(ISBLANK(MVNQS11!G4),MVNQS11!G4=""),"",MVNQS11!G4)</f>
        <v/>
      </c>
      <c r="K2" s="65" t="str">
        <f>IF(OR(ISBLANK(MVNQS11!C47),MVNQS11!C47=""),"",MVNQS11!C47)</f>
        <v/>
      </c>
      <c r="L2" s="65" t="str">
        <f>IF(OR(ISBLANK(MVNQS11!G7),MVNQS11!G7=""),"",MVNQS11!G7)</f>
        <v/>
      </c>
      <c r="M2" s="65" t="str">
        <f>IF(OR(ISBLANK(MVNQS11!$C8),MVNQS11!$C8=""),"",MVNQS11!$C8)</f>
        <v/>
      </c>
      <c r="N2" s="65" t="str">
        <f>IF(OR(ISBLANK(MVNQS11!E8),MVNQS11!E8=""),"",MVNQS11!E8)</f>
        <v/>
      </c>
      <c r="O2" s="65" t="str">
        <f>IF(OR(ISBLANK(MVNQS11!E7),MVNQS11!E7=""),"",MVNQS11!E7)</f>
        <v/>
      </c>
      <c r="P2" s="65" t="str">
        <f>IF(OR(ISBLANK(MVNQS11!G3),MVNQS11!G3=""),"",MVNQS11!G3)</f>
        <v/>
      </c>
      <c r="Q2" s="65" t="str">
        <f ca="1">MID(CELL("filename"),SEARCH("[",CELL("filename"))+1, SEARCH("]",CELL("filename"))-SEARCH("[",CELL("filename"))-1)</f>
        <v>MVNQS11.xls</v>
      </c>
    </row>
    <row r="3" spans="1:38" x14ac:dyDescent="0.25">
      <c r="A3" s="64" t="s">
        <v>177</v>
      </c>
      <c r="B3" s="65" t="s">
        <v>191</v>
      </c>
    </row>
    <row r="4" spans="1:38" x14ac:dyDescent="0.25">
      <c r="A4" s="64" t="str">
        <f>$A$2</f>
        <v>MVNQS11140716</v>
      </c>
      <c r="B4" s="78" t="str">
        <f>IF(OR(ISBLANK(MVNQS11!G4),MVNQS11!G4=""),"",MVNQS11!G4)</f>
        <v/>
      </c>
    </row>
    <row r="5" spans="1:38" x14ac:dyDescent="0.25">
      <c r="A5" s="64" t="s">
        <v>177</v>
      </c>
    </row>
    <row r="6" spans="1:38" x14ac:dyDescent="0.25">
      <c r="A6" s="64" t="str">
        <f>$A$2</f>
        <v>MVNQS11140716</v>
      </c>
    </row>
    <row r="7" spans="1:38" x14ac:dyDescent="0.25">
      <c r="A7" s="64" t="s">
        <v>177</v>
      </c>
      <c r="B7" s="65" t="s">
        <v>192</v>
      </c>
      <c r="C7" s="65" t="s">
        <v>193</v>
      </c>
      <c r="D7" s="65" t="s">
        <v>194</v>
      </c>
      <c r="E7" s="65" t="s">
        <v>195</v>
      </c>
      <c r="F7" s="65" t="s">
        <v>196</v>
      </c>
      <c r="G7" s="65" t="s">
        <v>291</v>
      </c>
      <c r="H7" s="65" t="s">
        <v>60</v>
      </c>
    </row>
    <row r="8" spans="1:38" x14ac:dyDescent="0.25">
      <c r="A8" s="64" t="str">
        <f>$A$2</f>
        <v>MVNQS11140716</v>
      </c>
      <c r="B8" s="65" t="str">
        <f>IF(OR(ISBLANK(MVNQS11!G5),MVNQS11!G5=""),"",MVNQS11!G5)</f>
        <v/>
      </c>
      <c r="C8" s="65" t="str">
        <f>IF(OR(ISBLANK(MVNQS11!C5),MVNQS11!C5=""),"",MVNQS11!C5)</f>
        <v/>
      </c>
      <c r="D8" s="65" t="str">
        <f>IF(OR(ISBLANK(MVNQS11!E5),MVNQS11!E5=""),"",MVNQS11!E5)</f>
        <v/>
      </c>
      <c r="E8" s="65" t="str">
        <f>IF(OR(ISBLANK(MVNQS11!E6),MVNQS11!E6=""),"",MVNQS11!E6)</f>
        <v/>
      </c>
      <c r="F8" s="65" t="str">
        <f>IF(OR(ISBLANK(MVNQS11!G6),MVNQS11!G6=""),"",MVNQS11!G6)</f>
        <v/>
      </c>
      <c r="G8" s="65" t="str">
        <f>IF(OR(ISBLANK(MVNQS11!C7),MVNQS11!C7=""),"",MVNQS11!C7)</f>
        <v/>
      </c>
      <c r="H8" t="str">
        <f>IF(OR(ISBLANK(MVNQS11!C6),MVNQS11!C6=""),"",MVNQS11!C6)</f>
        <v/>
      </c>
    </row>
    <row r="9" spans="1:38" x14ac:dyDescent="0.25">
      <c r="A9" s="64" t="s">
        <v>177</v>
      </c>
      <c r="B9" s="65" t="s">
        <v>58</v>
      </c>
      <c r="C9" s="65" t="s">
        <v>197</v>
      </c>
      <c r="D9" s="65" t="s">
        <v>199</v>
      </c>
      <c r="E9" s="65" t="s">
        <v>9</v>
      </c>
      <c r="F9" s="65" t="s">
        <v>198</v>
      </c>
      <c r="G9" s="113" t="s">
        <v>57</v>
      </c>
      <c r="H9" s="113" t="s">
        <v>13</v>
      </c>
      <c r="I9" s="65" t="s">
        <v>187</v>
      </c>
      <c r="J9" s="65" t="s">
        <v>188</v>
      </c>
      <c r="K9" s="65" t="s">
        <v>14</v>
      </c>
      <c r="L9" s="65" t="s">
        <v>189</v>
      </c>
      <c r="M9" s="65" t="s">
        <v>190</v>
      </c>
      <c r="N9" s="113" t="s">
        <v>276</v>
      </c>
      <c r="O9" s="65" t="s">
        <v>186</v>
      </c>
      <c r="P9" s="65" t="s">
        <v>59</v>
      </c>
      <c r="Q9" s="65" t="s">
        <v>202</v>
      </c>
      <c r="R9" s="65" t="s">
        <v>278</v>
      </c>
      <c r="S9" s="65" t="s">
        <v>204</v>
      </c>
      <c r="T9" s="113" t="s">
        <v>205</v>
      </c>
      <c r="U9" s="65" t="s">
        <v>206</v>
      </c>
      <c r="V9" s="65" t="s">
        <v>207</v>
      </c>
      <c r="W9" s="65" t="s">
        <v>208</v>
      </c>
      <c r="X9" s="65" t="s">
        <v>209</v>
      </c>
      <c r="Y9" s="65" t="s">
        <v>279</v>
      </c>
      <c r="Z9" s="65" t="s">
        <v>203</v>
      </c>
      <c r="AA9" s="65" t="s">
        <v>293</v>
      </c>
      <c r="AB9" s="65" t="s">
        <v>210</v>
      </c>
      <c r="AC9" s="65" t="s">
        <v>211</v>
      </c>
      <c r="AD9" s="113" t="s">
        <v>277</v>
      </c>
      <c r="AE9" s="65" t="s">
        <v>20</v>
      </c>
      <c r="AF9" s="65" t="s">
        <v>200</v>
      </c>
      <c r="AG9" s="65" t="s">
        <v>201</v>
      </c>
      <c r="AH9" s="65" t="s">
        <v>21</v>
      </c>
      <c r="AI9" s="65" t="s">
        <v>285</v>
      </c>
      <c r="AJ9" s="65" t="s">
        <v>286</v>
      </c>
      <c r="AK9" s="65" t="s">
        <v>287</v>
      </c>
      <c r="AL9" s="65" t="s">
        <v>16</v>
      </c>
    </row>
    <row r="10" spans="1:38" x14ac:dyDescent="0.25">
      <c r="A10" s="64" t="str">
        <f>IF(OR(ISBLANK(E10),E10=""),"",$A$2)</f>
        <v/>
      </c>
      <c r="B10" s="65" t="str">
        <f>IF(OR(ISBLANK(MVNQS11!$C46),MVNQS11!$C46=""),"",MVNQS11!$C46)</f>
        <v/>
      </c>
      <c r="C10" s="65"/>
      <c r="D10" s="78" t="str">
        <f>IF(OR(ISBLANK(MVNQS11!$G4),MVNQS11!$G4=""),"",MVNQS11!$G4)</f>
        <v/>
      </c>
      <c r="E10" s="65" t="str">
        <f>IF(OR(ISBLANK(MVNQS11!$C9),MVNQS11!$C9=""),"",MVNQS11!$C9)</f>
        <v/>
      </c>
      <c r="F10" s="65" t="str">
        <f>IF(OR(ISBLANK(MVNQS11!$C10),MVNQS11!$C10=""),"",MVNQS11!$C10)</f>
        <v/>
      </c>
      <c r="G10" s="65" t="str">
        <f>IF(OR(ISBLANK(MVNQS11!$C11),MVNQS11!$C11=""),"",MVNQS11!$C11)</f>
        <v/>
      </c>
      <c r="H10" s="65" t="str">
        <f>IF(OR(ISBLANK(MVNQS11!$C12),MVNQS11!$C12=""),"",MVNQS11!$C12)</f>
        <v/>
      </c>
      <c r="I10" s="65" t="str">
        <f>IF(OR(ISBLANK(MVNQS11!$C14),MVNQS11!$C14=""),"",MVNQS11!$C14)</f>
        <v/>
      </c>
      <c r="J10" s="65" t="str">
        <f>IF(OR(ISBLANK(MVNQS11!$C15),MVNQS11!$C15=""),"",MVNQS11!$C15)</f>
        <v/>
      </c>
      <c r="K10" s="65" t="str">
        <f>IF(OR(ISBLANK(MVNQS11!$C16),MVNQS11!$C16=""),"",MVNQS11!$C16)</f>
        <v/>
      </c>
      <c r="L10" s="65" t="str">
        <f>IF(OR(ISBLANK(MVNQS11!$C17),MVNQS11!$C17=""),"",MVNQS11!$C17)</f>
        <v/>
      </c>
      <c r="M10" s="65" t="str">
        <f>IF(OR(ISBLANK(MVNQS11!$C18),MVNQS11!$C18=""),"",MVNQS11!$C18)</f>
        <v/>
      </c>
      <c r="N10" s="65" t="str">
        <f>IF(OR(ISBLANK(MVNQS11!$C19),MVNQS11!$C19=""),"",MVNQS11!$C19)</f>
        <v/>
      </c>
      <c r="O10" s="65" t="str">
        <f>IF(OR(ISBLANK(MVNQS11!$C13),MVNQS11!$C13=""),"",MVNQS11!$C13)</f>
        <v/>
      </c>
      <c r="P10" s="65" t="str">
        <f>IF(OR(ISBLANK(MVNQS11!$C20),MVNQS11!$C20=""),"",MVNQS11!$C20)</f>
        <v/>
      </c>
      <c r="Q10" s="65" t="str">
        <f>IF(OR(ISBLANK(MVNQS11!$C22),MVNQS11!$C22=""),"",MVNQS11!$C22)</f>
        <v/>
      </c>
      <c r="R10" s="65" t="str">
        <f>IF(OR(ISBLANK(MVNQS11!$C23),MVNQS11!$C23=""),"",MVNQS11!$C23)</f>
        <v/>
      </c>
      <c r="S10" s="65" t="str">
        <f>IF(OR(ISBLANK(MVNQS11!$C24),MVNQS11!$C24=""),"",MVNQS11!$C24)</f>
        <v/>
      </c>
      <c r="T10" s="65" t="str">
        <f>IF(OR(ISBLANK(MVNQS11!$C25),MVNQS11!$C25=""),"",MVNQS11!$C25)</f>
        <v/>
      </c>
      <c r="U10" s="65" t="str">
        <f>IF(OR(ISBLANK(MVNQS11!$C26),MVNQS11!$C26=""),"",MVNQS11!$C26)</f>
        <v/>
      </c>
      <c r="V10" s="65" t="str">
        <f>IF(OR(ISBLANK(MVNQS11!$C27),MVNQS11!$C27=""),"",MVNQS11!$C27)</f>
        <v/>
      </c>
      <c r="W10" s="65" t="str">
        <f>IF(OR(ISBLANK(MVNQS11!$C28),MVNQS11!$C28=""),"",MVNQS11!$C28)</f>
        <v/>
      </c>
      <c r="X10" s="65" t="str">
        <f>IF(OR(ISBLANK(MVNQS11!$C29),MVNQS11!$C29=""),"",MVNQS11!$C29)</f>
        <v/>
      </c>
      <c r="Y10" s="65" t="str">
        <f>IF(OR(ISBLANK(MVNQS11!$C30),MVNQS11!$C30=""),"",MVNQS11!$C30)</f>
        <v/>
      </c>
      <c r="Z10" s="65" t="str">
        <f>IF(OR(ISBLANK(MVNQS11!$C31),MVNQS11!$C31=""),"",MVNQS11!$C31)</f>
        <v/>
      </c>
      <c r="AA10" s="65" t="str">
        <f>IF(OR(ISBLANK(MVNQS11!$C32),MVNQS11!$C32=""),"",MVNQS11!$C32)</f>
        <v xml:space="preserve"> </v>
      </c>
      <c r="AB10" s="65" t="str">
        <f>IF(OR(ISBLANK(MVNQS11!$C35),MVNQS11!$C35=""),"",MVNQS11!$C35)</f>
        <v/>
      </c>
      <c r="AC10" s="65" t="str">
        <f>IF(OR(ISBLANK(MVNQS11!$C36),MVNQS11!$C36=""),"",MVNQS11!$C36)</f>
        <v xml:space="preserve"> </v>
      </c>
      <c r="AD10" s="65" t="str">
        <f>IF(OR(ISBLANK(MVNQS11!$C37),MVNQS11!$C37=""),"",MVNQS11!$C37)</f>
        <v/>
      </c>
      <c r="AE10" s="65" t="str">
        <f>IF(OR(ISBLANK(MVNQS11!$C38),MVNQS11!$C38=""),"",MVNQS11!$C38)</f>
        <v/>
      </c>
      <c r="AF10" s="65" t="str">
        <f>IF(OR(ISBLANK(MVNQS11!$C39),MVNQS11!$C39=""),"",MVNQS11!$C39)</f>
        <v/>
      </c>
      <c r="AG10" s="65" t="str">
        <f>IF(OR(ISBLANK(MVNQS11!$C43),MVNQS11!$C43=""),"",MVNQS11!$C43)</f>
        <v/>
      </c>
      <c r="AH10" s="65" t="str">
        <f>IF(OR(ISBLANK(MVNQS11!$C40),MVNQS11!$C40=""),"",MVNQS11!$C40)</f>
        <v/>
      </c>
      <c r="AI10" s="65" t="str">
        <f>IF(OR(ISBLANK(MVNQS11!$C41),MVNQS11!$C41=""),"",MVNQS11!$C41)</f>
        <v/>
      </c>
      <c r="AJ10" s="65" t="str">
        <f>IF(OR(ISBLANK(MVNQS11!$C44),MVNQS11!$C44=""),"",MVNQS11!$C44)</f>
        <v/>
      </c>
      <c r="AK10" s="65" t="str">
        <f>IF(OR(ISBLANK(MVNQS11!$C45),MVNQS11!$C45=""),"",MVNQS11!$C45)</f>
        <v/>
      </c>
      <c r="AL10" s="65" t="str">
        <f>IF(OR(ISBLANK(MVNQS11!$C33),MVNQS11!$C33=""),"",MVNQS11!$C33)</f>
        <v/>
      </c>
    </row>
    <row r="11" spans="1:38" x14ac:dyDescent="0.25">
      <c r="A11" s="64" t="str">
        <f>IF(OR(ISBLANK(E11),E11=""),"",$A$2)</f>
        <v/>
      </c>
      <c r="B11" s="65" t="str">
        <f>IF(OR(ISBLANK(MVNQS11!$D46),MVNQS11!$D46=""),"",MVNQS11!$D46)</f>
        <v/>
      </c>
      <c r="D11" s="78" t="str">
        <f>IF(OR(ISBLANK(MVNQS11!$G4),MVNQS11!$G4=""),"",MVNQS11!$G4)</f>
        <v/>
      </c>
      <c r="E11" s="65" t="str">
        <f>IF(OR(ISBLANK(MVNQS11!$D9),MVNQS11!$D9=""),"",MVNQS11!$D9)</f>
        <v/>
      </c>
      <c r="F11" s="65" t="str">
        <f>IF(OR(ISBLANK(MVNQS11!$D10),MVNQS11!$D10=""),"",MVNQS11!$D10)</f>
        <v/>
      </c>
      <c r="G11" s="65" t="str">
        <f>IF(OR(ISBLANK(MVNQS11!$D11),MVNQS11!$D11=""),"",MVNQS11!$D11)</f>
        <v/>
      </c>
      <c r="H11" s="65" t="str">
        <f>IF(OR(ISBLANK(MVNQS11!$D12),MVNQS11!$D12=""),"",MVNQS11!$D12)</f>
        <v/>
      </c>
      <c r="I11" s="65" t="str">
        <f>IF(OR(ISBLANK(MVNQS11!$D14),MVNQS11!$D14=""),"",MVNQS11!$D14)</f>
        <v/>
      </c>
      <c r="J11" s="65" t="str">
        <f>IF(OR(ISBLANK(MVNQS11!$D15),MVNQS11!$D15=""),"",MVNQS11!$D15)</f>
        <v/>
      </c>
      <c r="K11" s="65" t="str">
        <f>IF(OR(ISBLANK(MVNQS11!$D16),MVNQS11!$D16=""),"",MVNQS11!$D16)</f>
        <v/>
      </c>
      <c r="L11" s="65" t="str">
        <f>IF(OR(ISBLANK(MVNQS11!$D17),MVNQS11!$D17=""),"",MVNQS11!$D17)</f>
        <v/>
      </c>
      <c r="M11" s="65" t="str">
        <f>IF(OR(ISBLANK(MVNQS11!$D18),MVNQS11!$D18=""),"",MVNQS11!$D18)</f>
        <v/>
      </c>
      <c r="N11" s="65" t="str">
        <f>IF(OR(ISBLANK(MVNQS11!$D19),MVNQS11!$D19=""),"",MVNQS11!$D19)</f>
        <v/>
      </c>
      <c r="O11" s="65" t="str">
        <f>IF(OR(ISBLANK(MVNQS11!$D13),MVNQS11!$D13=""),"",MVNQS11!$D13)</f>
        <v/>
      </c>
      <c r="P11" s="65" t="str">
        <f>IF(OR(ISBLANK(MVNQS11!$D20),MVNQS11!$D20=""),"",MVNQS11!$D20)</f>
        <v/>
      </c>
      <c r="Q11" s="65" t="str">
        <f>IF(OR(ISBLANK(MVNQS11!$D22),MVNQS11!$D22=""),"",MVNQS11!$D22)</f>
        <v/>
      </c>
      <c r="R11" s="65" t="str">
        <f>IF(OR(ISBLANK(MVNQS11!$D23),MVNQS11!$D23=""),"",MVNQS11!$D23)</f>
        <v/>
      </c>
      <c r="S11" s="65" t="str">
        <f>IF(OR(ISBLANK(MVNQS11!$D24),MVNQS11!$D24=""),"",MVNQS11!$D24)</f>
        <v/>
      </c>
      <c r="T11" s="65" t="str">
        <f>IF(OR(ISBLANK(MVNQS11!$D25),MVNQS11!$D25=""),"",MVNQS11!$D25)</f>
        <v/>
      </c>
      <c r="U11" s="65" t="str">
        <f>IF(OR(ISBLANK(MVNQS11!$D26),MVNQS11!$D26=""),"",MVNQS11!$D26)</f>
        <v/>
      </c>
      <c r="V11" s="65" t="str">
        <f>IF(OR(ISBLANK(MVNQS11!$D27),MVNQS11!$D27=""),"",MVNQS11!$D27)</f>
        <v/>
      </c>
      <c r="W11" s="65" t="str">
        <f>IF(OR(ISBLANK(MVNQS11!$D28),MVNQS11!$D28=""),"",MVNQS11!$D28)</f>
        <v/>
      </c>
      <c r="X11" s="65" t="str">
        <f>IF(OR(ISBLANK(MVNQS11!$D29),MVNQS11!$D29=""),"",MVNQS11!$D29)</f>
        <v/>
      </c>
      <c r="Y11" s="65" t="str">
        <f>IF(OR(ISBLANK(MVNQS11!$D30),MVNQS11!$D30=""),"",MVNQS11!$D30)</f>
        <v/>
      </c>
      <c r="Z11" s="65" t="str">
        <f>IF(OR(ISBLANK(MVNQS11!$D31),MVNQS11!$D31=""),"",MVNQS11!$D31)</f>
        <v/>
      </c>
      <c r="AA11" s="65" t="str">
        <f>IF(OR(ISBLANK(MVNQS11!$D32),MVNQS11!$D32=""),"",MVNQS11!$D32)</f>
        <v xml:space="preserve"> </v>
      </c>
      <c r="AB11" s="65" t="str">
        <f>IF(OR(ISBLANK(MVNQS11!$D35),MVNQS11!$D35=""),"",MVNQS11!$D35)</f>
        <v/>
      </c>
      <c r="AC11" s="65" t="str">
        <f>IF(OR(ISBLANK(MVNQS11!$D36),MVNQS11!$D36=""),"",MVNQS11!$D36)</f>
        <v xml:space="preserve"> </v>
      </c>
      <c r="AD11" s="65" t="str">
        <f>IF(OR(ISBLANK(MVNQS11!$D37),MVNQS11!$D37=""),"",MVNQS11!$D37)</f>
        <v/>
      </c>
      <c r="AE11" s="65" t="str">
        <f>IF(OR(ISBLANK(MVNQS11!$D38),MVNQS11!$D38=""),"",MVNQS11!$D38)</f>
        <v/>
      </c>
      <c r="AF11" s="65" t="str">
        <f>IF(OR(ISBLANK(MVNQS11!$D39),MVNQS11!$D39=""),"",MVNQS11!$D39)</f>
        <v/>
      </c>
      <c r="AG11" s="65" t="str">
        <f>IF(OR(ISBLANK(MVNQS11!$D43),MVNQS11!$D43=""),"",MVNQS11!$D43)</f>
        <v/>
      </c>
      <c r="AH11" s="65" t="str">
        <f>IF(OR(ISBLANK(MVNQS11!$D40),MVNQS11!$D40=""),"",MVNQS11!$D40)</f>
        <v/>
      </c>
      <c r="AI11" s="65" t="str">
        <f>IF(OR(ISBLANK(MVNQS11!$D41),MVNQS11!$D41=""),"",MVNQS11!$D41)</f>
        <v/>
      </c>
      <c r="AJ11" s="65" t="str">
        <f>IF(OR(ISBLANK(MVNQS11!$D44),MVNQS11!$D44=""),"",MVNQS11!$D44)</f>
        <v/>
      </c>
      <c r="AK11" s="65" t="str">
        <f>IF(OR(ISBLANK(MVNQS11!$D45),MVNQS11!$D45=""),"",MVNQS11!$D45)</f>
        <v/>
      </c>
      <c r="AL11" s="65" t="str">
        <f>IF(OR(ISBLANK(MVNQS11!$D33),MVNQS11!$D33=""),"",MVNQS11!$D33)</f>
        <v/>
      </c>
    </row>
    <row r="12" spans="1:38" x14ac:dyDescent="0.25">
      <c r="A12" s="64" t="str">
        <f>IF(OR(ISBLANK(E12),E12=""),"",$A$2)</f>
        <v/>
      </c>
      <c r="B12" s="65" t="str">
        <f>IF(OR(ISBLANK(MVNQS11!$E46),MVNQS11!$E46=""),"",MVNQS11!$E46)</f>
        <v/>
      </c>
      <c r="D12" s="78" t="str">
        <f>IF(OR(ISBLANK(MVNQS11!$G4),MVNQS11!$G4=""),"",MVNQS11!$G4)</f>
        <v/>
      </c>
      <c r="E12" s="65" t="str">
        <f>IF(OR(ISBLANK(MVNQS11!$E9),MVNQS11!$E9=""),"",MVNQS11!$E9)</f>
        <v/>
      </c>
      <c r="F12" s="65" t="str">
        <f>IF(OR(ISBLANK(MVNQS11!$E10),MVNQS11!$E10=""),"",MVNQS11!$E10)</f>
        <v/>
      </c>
      <c r="G12" s="65" t="str">
        <f>IF(OR(ISBLANK(MVNQS11!$E11),MVNQS11!$E11=""),"",MVNQS11!$E11)</f>
        <v/>
      </c>
      <c r="H12" s="65" t="str">
        <f>IF(OR(ISBLANK(MVNQS11!$E12),MVNQS11!$E12=""),"",MVNQS11!$E12)</f>
        <v/>
      </c>
      <c r="I12" s="65" t="str">
        <f>IF(OR(ISBLANK(MVNQS11!$E14),MVNQS11!$E14=""),"",MVNQS11!$E14)</f>
        <v/>
      </c>
      <c r="J12" s="65" t="str">
        <f>IF(OR(ISBLANK(MVNQS11!$E15),MVNQS11!$E15=""),"",MVNQS11!$E15)</f>
        <v/>
      </c>
      <c r="K12" s="65" t="str">
        <f>IF(OR(ISBLANK(MVNQS11!$E16),MVNQS11!$E16=""),"",MVNQS11!$E16)</f>
        <v/>
      </c>
      <c r="L12" s="65" t="str">
        <f>IF(OR(ISBLANK(MVNQS11!$E17),MVNQS11!$E17=""),"",MVNQS11!$E17)</f>
        <v/>
      </c>
      <c r="M12" s="65" t="str">
        <f>IF(OR(ISBLANK(MVNQS11!$E18),MVNQS11!$E18=""),"",MVNQS11!$E18)</f>
        <v/>
      </c>
      <c r="N12" s="65" t="str">
        <f>IF(OR(ISBLANK(MVNQS11!$E19),MVNQS11!$E19=""),"",MVNQS11!$E19)</f>
        <v/>
      </c>
      <c r="O12" s="65" t="str">
        <f>IF(OR(ISBLANK(MVNQS11!$E13),MVNQS11!$E13=""),"",MVNQS11!$E13)</f>
        <v/>
      </c>
      <c r="P12" s="65" t="str">
        <f>IF(OR(ISBLANK(MVNQS11!$E20),MVNQS11!$E20=""),"",MVNQS11!$E20)</f>
        <v/>
      </c>
      <c r="Q12" s="65" t="str">
        <f>IF(OR(ISBLANK(MVNQS11!$E22),MVNQS11!$E22=""),"",MVNQS11!$E22)</f>
        <v/>
      </c>
      <c r="R12" s="65" t="str">
        <f>IF(OR(ISBLANK(MVNQS11!$E23),MVNQS11!$E23=""),"",MVNQS11!$E23)</f>
        <v/>
      </c>
      <c r="S12" s="65" t="str">
        <f>IF(OR(ISBLANK(MVNQS11!$E24),MVNQS11!$E24=""),"",MVNQS11!$E24)</f>
        <v/>
      </c>
      <c r="T12" s="65" t="str">
        <f>IF(OR(ISBLANK(MVNQS11!$E25),MVNQS11!$E25=""),"",MVNQS11!$E25)</f>
        <v/>
      </c>
      <c r="U12" s="65" t="str">
        <f>IF(OR(ISBLANK(MVNQS11!$E26),MVNQS11!$E26=""),"",MVNQS11!$E26)</f>
        <v/>
      </c>
      <c r="V12" s="65" t="str">
        <f>IF(OR(ISBLANK(MVNQS11!$E27),MVNQS11!$E27=""),"",MVNQS11!$E27)</f>
        <v/>
      </c>
      <c r="W12" s="65" t="str">
        <f>IF(OR(ISBLANK(MVNQS11!$E28),MVNQS11!$E28=""),"",MVNQS11!$E28)</f>
        <v/>
      </c>
      <c r="X12" s="65" t="str">
        <f>IF(OR(ISBLANK(MVNQS11!$E29),MVNQS11!$E29=""),"",MVNQS11!$E29)</f>
        <v/>
      </c>
      <c r="Y12" s="65" t="str">
        <f>IF(OR(ISBLANK(MVNQS11!$E30),MVNQS11!$E30=""),"",MVNQS11!$E30)</f>
        <v/>
      </c>
      <c r="Z12" s="65" t="str">
        <f>IF(OR(ISBLANK(MVNQS11!$E31),MVNQS11!$E31=""),"",MVNQS11!$E31)</f>
        <v/>
      </c>
      <c r="AA12" s="65" t="str">
        <f>IF(OR(ISBLANK(MVNQS11!$E32),MVNQS11!$E32=""),"",MVNQS11!$E32)</f>
        <v xml:space="preserve"> </v>
      </c>
      <c r="AB12" s="65" t="str">
        <f>IF(OR(ISBLANK(MVNQS11!$E35),MVNQS11!$E35=""),"",MVNQS11!$E35)</f>
        <v/>
      </c>
      <c r="AC12" s="65" t="str">
        <f>IF(OR(ISBLANK(MVNQS11!$E36),MVNQS11!$E36=""),"",MVNQS11!$E36)</f>
        <v xml:space="preserve"> </v>
      </c>
      <c r="AD12" s="65" t="str">
        <f>IF(OR(ISBLANK(MVNQS11!$E37),MVNQS11!$E37=""),"",MVNQS11!$E37)</f>
        <v/>
      </c>
      <c r="AE12" s="65" t="str">
        <f>IF(OR(ISBLANK(MVNQS11!$E38),MVNQS11!$E38=""),"",MVNQS11!$E38)</f>
        <v/>
      </c>
      <c r="AF12" s="65" t="str">
        <f>IF(OR(ISBLANK(MVNQS11!$E39),MVNQS11!$E39=""),"",MVNQS11!$E39)</f>
        <v/>
      </c>
      <c r="AG12" s="65" t="str">
        <f>IF(OR(ISBLANK(MVNQS11!$E43),MVNQS11!$E43=""),"",MVNQS11!$E43)</f>
        <v/>
      </c>
      <c r="AH12" s="65" t="str">
        <f>IF(OR(ISBLANK(MVNQS11!$E40),MVNQS11!$E40=""),"",MVNQS11!$E40)</f>
        <v/>
      </c>
      <c r="AI12" s="65" t="str">
        <f>IF(OR(ISBLANK(MVNQS11!$E41),MVNQS11!$E41=""),"",MVNQS11!$E41)</f>
        <v/>
      </c>
      <c r="AJ12" s="65" t="str">
        <f>IF(OR(ISBLANK(MVNQS11!$E44),MVNQS11!$E44=""),"",MVNQS11!$E44)</f>
        <v/>
      </c>
      <c r="AK12" s="65" t="str">
        <f>IF(OR(ISBLANK(MVNQS11!$E45),MVNQS11!$E45=""),"",MVNQS11!$E45)</f>
        <v/>
      </c>
      <c r="AL12" s="65" t="str">
        <f>IF(OR(ISBLANK(MVNQS11!$E33),MVNQS11!$E33=""),"",MVNQS11!$E33)</f>
        <v/>
      </c>
    </row>
    <row r="13" spans="1:38" x14ac:dyDescent="0.25">
      <c r="A13" s="64" t="str">
        <f>IF(OR(ISBLANK(E13),E13=""),"",$A$2)</f>
        <v/>
      </c>
      <c r="B13" s="65" t="str">
        <f>IF(OR(ISBLANK(MVNQS11!$F46),MVNQS11!$F46=""),"",MVNQS11!$F46)</f>
        <v/>
      </c>
      <c r="D13" s="78" t="str">
        <f>IF(OR(ISBLANK(MVNQS11!$G4),MVNQS11!$G4=""),"",MVNQS11!$G4)</f>
        <v/>
      </c>
      <c r="E13" s="65" t="str">
        <f>IF(OR(ISBLANK(MVNQS11!$F9),MVNQS11!$F9=""),"",MVNQS11!$F9)</f>
        <v/>
      </c>
      <c r="F13" s="65" t="str">
        <f>IF(OR(ISBLANK(MVNQS11!$F10),MVNQS11!$F10=""),"",MVNQS11!$F10)</f>
        <v/>
      </c>
      <c r="G13" s="65" t="str">
        <f>IF(OR(ISBLANK(MVNQS11!$F11),MVNQS11!$F11=""),"",MVNQS11!$F11)</f>
        <v/>
      </c>
      <c r="H13" s="65" t="str">
        <f>IF(OR(ISBLANK(MVNQS11!$F12),MVNQS11!$F12=""),"",MVNQS11!$F12)</f>
        <v/>
      </c>
      <c r="I13" s="65" t="str">
        <f>IF(OR(ISBLANK(MVNQS11!$F14),MVNQS11!$F14=""),"",MVNQS11!$F14)</f>
        <v/>
      </c>
      <c r="J13" s="65" t="str">
        <f>IF(OR(ISBLANK(MVNQS11!$F15),MVNQS11!$F15=""),"",MVNQS11!$F15)</f>
        <v/>
      </c>
      <c r="K13" s="65" t="str">
        <f>IF(OR(ISBLANK(MVNQS11!$F16),MVNQS11!$F16=""),"",MVNQS11!$F16)</f>
        <v/>
      </c>
      <c r="L13" s="65" t="str">
        <f>IF(OR(ISBLANK(MVNQS11!$F17),MVNQS11!$F17=""),"",MVNQS11!$F17)</f>
        <v/>
      </c>
      <c r="M13" s="65" t="str">
        <f>IF(OR(ISBLANK(MVNQS11!$F18),MVNQS11!$F18=""),"",MVNQS11!$F18)</f>
        <v/>
      </c>
      <c r="N13" s="65" t="str">
        <f>IF(OR(ISBLANK(MVNQS11!$F19),MVNQS11!$F19=""),"",MVNQS11!$F19)</f>
        <v/>
      </c>
      <c r="O13" s="65" t="str">
        <f>IF(OR(ISBLANK(MVNQS11!$F13),MVNQS11!$F13=""),"",MVNQS11!$F13)</f>
        <v/>
      </c>
      <c r="P13" s="65" t="str">
        <f>IF(OR(ISBLANK(MVNQS11!$F20),MVNQS11!$F20=""),"",MVNQS11!$F20)</f>
        <v/>
      </c>
      <c r="Q13" s="65" t="str">
        <f>IF(OR(ISBLANK(MVNQS11!$F22),MVNQS11!$F22=""),"",MVNQS11!$F22)</f>
        <v/>
      </c>
      <c r="R13" s="65" t="str">
        <f>IF(OR(ISBLANK(MVNQS11!$F23),MVNQS11!$F23=""),"",MVNQS11!$F23)</f>
        <v/>
      </c>
      <c r="S13" s="65" t="str">
        <f>IF(OR(ISBLANK(MVNQS11!$F24),MVNQS11!$F24=""),"",MVNQS11!$F24)</f>
        <v/>
      </c>
      <c r="T13" s="65" t="str">
        <f>IF(OR(ISBLANK(MVNQS11!$F25),MVNQS11!$F25=""),"",MVNQS11!$F25)</f>
        <v/>
      </c>
      <c r="U13" s="65" t="str">
        <f>IF(OR(ISBLANK(MVNQS11!$F26),MVNQS11!$F26=""),"",MVNQS11!$F26)</f>
        <v/>
      </c>
      <c r="V13" s="65" t="str">
        <f>IF(OR(ISBLANK(MVNQS11!$F27),MVNQS11!$F27=""),"",MVNQS11!$F27)</f>
        <v/>
      </c>
      <c r="W13" s="65" t="str">
        <f>IF(OR(ISBLANK(MVNQS11!$F28),MVNQS11!$F28=""),"",MVNQS11!$F28)</f>
        <v/>
      </c>
      <c r="X13" s="65" t="str">
        <f>IF(OR(ISBLANK(MVNQS11!$F29),MVNQS11!$F29=""),"",MVNQS11!$F29)</f>
        <v/>
      </c>
      <c r="Y13" s="65" t="str">
        <f>IF(OR(ISBLANK(MVNQS11!$F30),MVNQS11!$F30=""),"",MVNQS11!$F30)</f>
        <v/>
      </c>
      <c r="Z13" s="65" t="str">
        <f>IF(OR(ISBLANK(MVNQS11!$F31),MVNQS11!$F31=""),"",MVNQS11!$F31)</f>
        <v/>
      </c>
      <c r="AA13" s="65" t="str">
        <f>IF(OR(ISBLANK(MVNQS11!$F32),MVNQS11!$F32=""),"",MVNQS11!$F32)</f>
        <v xml:space="preserve"> </v>
      </c>
      <c r="AB13" s="65" t="str">
        <f>IF(OR(ISBLANK(MVNQS11!$F35),MVNQS11!$F35=""),"",MVNQS11!$F35)</f>
        <v/>
      </c>
      <c r="AC13" s="65" t="str">
        <f>IF(OR(ISBLANK(MVNQS11!$F36),MVNQS11!$F36=""),"",MVNQS11!$F36)</f>
        <v xml:space="preserve"> </v>
      </c>
      <c r="AD13" s="65" t="str">
        <f>IF(OR(ISBLANK(MVNQS11!$F37),MVNQS11!$F37=""),"",MVNQS11!$F37)</f>
        <v/>
      </c>
      <c r="AE13" s="65" t="str">
        <f>IF(OR(ISBLANK(MVNQS11!$F38),MVNQS11!$F38=""),"",MVNQS11!$F38)</f>
        <v/>
      </c>
      <c r="AF13" s="65" t="str">
        <f>IF(OR(ISBLANK(MVNQS11!$F39),MVNQS11!$F39=""),"",MVNQS11!$F39)</f>
        <v/>
      </c>
      <c r="AG13" s="65" t="str">
        <f>IF(OR(ISBLANK(MVNQS11!$F43),MVNQS11!$F43=""),"",MVNQS11!$F43)</f>
        <v/>
      </c>
      <c r="AH13" s="65" t="str">
        <f>IF(OR(ISBLANK(MVNQS11!$F40),MVNQS11!$F40=""),"",MVNQS11!$F40)</f>
        <v/>
      </c>
      <c r="AI13" s="65" t="str">
        <f>IF(OR(ISBLANK(MVNQS11!$F41),MVNQS11!$F41=""),"",MVNQS11!$F41)</f>
        <v/>
      </c>
      <c r="AJ13" s="65" t="str">
        <f>IF(OR(ISBLANK(MVNQS11!$F44),MVNQS11!$F44=""),"",MVNQS11!$F44)</f>
        <v/>
      </c>
      <c r="AK13" s="65" t="str">
        <f>IF(OR(ISBLANK(MVNQS11!$F45),MVNQS11!$F45=""),"",MVNQS11!$F45)</f>
        <v/>
      </c>
      <c r="AL13" s="65" t="str">
        <f>IF(OR(ISBLANK(MVNQS11!$F33),MVNQS11!$F33=""),"",MVNQS11!$F33)</f>
        <v/>
      </c>
    </row>
    <row r="14" spans="1:38" x14ac:dyDescent="0.25">
      <c r="A14" s="64" t="str">
        <f>IF(OR(ISBLANK(E14),E14=""),"",$A$2)</f>
        <v/>
      </c>
      <c r="B14" s="65" t="str">
        <f>IF(OR(ISBLANK(MVNQS11!$G46),MVNQS11!$G46=""),"",MVNQS11!$G46)</f>
        <v/>
      </c>
      <c r="C14" s="65"/>
      <c r="D14" s="78" t="str">
        <f>IF(OR(ISBLANK(MVNQS11!$G4),MVNQS11!$G4=""),"",MVNQS11!$G4)</f>
        <v/>
      </c>
      <c r="E14" s="65" t="str">
        <f>IF(OR(ISBLANK(MVNQS11!$G9),MVNQS11!$G9=""),"",MVNQS11!$G9)</f>
        <v/>
      </c>
      <c r="F14" s="65" t="str">
        <f>IF(OR(ISBLANK(MVNQS11!$G10),MVNQS11!$G10=""),"",MVNQS11!$G10)</f>
        <v/>
      </c>
      <c r="G14" s="65" t="str">
        <f>IF(OR(ISBLANK(MVNQS11!$G11),MVNQS11!$G11=""),"",MVNQS11!$G11)</f>
        <v/>
      </c>
      <c r="H14" s="65" t="str">
        <f>IF(OR(ISBLANK(MVNQS11!$G12),MVNQS11!$G12=""),"",MVNQS11!$G12)</f>
        <v/>
      </c>
      <c r="I14" s="65" t="str">
        <f>IF(OR(ISBLANK(MVNQS11!$G14),MVNQS11!$G14=""),"",MVNQS11!$G14)</f>
        <v/>
      </c>
      <c r="J14" s="65" t="str">
        <f>IF(OR(ISBLANK(MVNQS11!$G15),MVNQS11!$G15=""),"",MVNQS11!$G15)</f>
        <v/>
      </c>
      <c r="K14" s="65" t="str">
        <f>IF(OR(ISBLANK(MVNQS11!$G16),MVNQS11!$G16=""),"",MVNQS11!$G16)</f>
        <v/>
      </c>
      <c r="L14" s="65" t="str">
        <f>IF(OR(ISBLANK(MVNQS11!$G17),MVNQS11!$G17=""),"",MVNQS11!$G17)</f>
        <v/>
      </c>
      <c r="M14" s="65" t="str">
        <f>IF(OR(ISBLANK(MVNQS11!$G18),MVNQS11!$G18=""),"",MVNQS11!$G18)</f>
        <v/>
      </c>
      <c r="N14" s="65" t="str">
        <f>IF(OR(ISBLANK(MVNQS11!$G19),MVNQS11!$G19=""),"",MVNQS11!$G19)</f>
        <v/>
      </c>
      <c r="O14" s="65" t="str">
        <f>IF(OR(ISBLANK(MVNQS11!$G13),MVNQS11!$G13=""),"",MVNQS11!$G13)</f>
        <v/>
      </c>
      <c r="P14" s="65" t="str">
        <f>IF(OR(ISBLANK(MVNQS11!$G20),MVNQS11!$G20=""),"",MVNQS11!$G20)</f>
        <v/>
      </c>
      <c r="Q14" s="65" t="str">
        <f>IF(OR(ISBLANK(MVNQS11!$G22),MVNQS11!$G22=""),"",MVNQS11!$G22)</f>
        <v/>
      </c>
      <c r="R14" s="65" t="str">
        <f>IF(OR(ISBLANK(MVNQS11!$G23),MVNQS11!$G23=""),"",MVNQS11!$G23)</f>
        <v/>
      </c>
      <c r="S14" s="65" t="str">
        <f>IF(OR(ISBLANK(MVNQS11!$G24),MVNQS11!$G24=""),"",MVNQS11!$G24)</f>
        <v/>
      </c>
      <c r="T14" s="65" t="str">
        <f>IF(OR(ISBLANK(MVNQS11!$G25),MVNQS11!$G25=""),"",MVNQS11!$G25)</f>
        <v/>
      </c>
      <c r="U14" s="65" t="str">
        <f>IF(OR(ISBLANK(MVNQS11!$G26),MVNQS11!$G26=""),"",MVNQS11!$G26)</f>
        <v/>
      </c>
      <c r="V14" s="65" t="str">
        <f>IF(OR(ISBLANK(MVNQS11!$G27),MVNQS11!$G27=""),"",MVNQS11!$G27)</f>
        <v/>
      </c>
      <c r="W14" s="65" t="str">
        <f>IF(OR(ISBLANK(MVNQS11!$G28),MVNQS11!$G28=""),"",MVNQS11!$G28)</f>
        <v/>
      </c>
      <c r="X14" s="65" t="str">
        <f>IF(OR(ISBLANK(MVNQS11!$G29),MVNQS11!$G29=""),"",MVNQS11!$G29)</f>
        <v/>
      </c>
      <c r="Y14" s="65" t="str">
        <f>IF(OR(ISBLANK(MVNQS11!$G30),MVNQS11!$G30=""),"",MVNQS11!$G30)</f>
        <v/>
      </c>
      <c r="Z14" s="65" t="str">
        <f>IF(OR(ISBLANK(MVNQS11!$G31),MVNQS11!$G31=""),"",MVNQS11!$G31)</f>
        <v/>
      </c>
      <c r="AA14" s="65" t="str">
        <f>IF(OR(ISBLANK(MVNQS11!$G32),MVNQS11!$G32=""),"",MVNQS11!$G32)</f>
        <v xml:space="preserve"> </v>
      </c>
      <c r="AB14" s="65" t="str">
        <f>IF(OR(ISBLANK(MVNQS11!$G35),MVNQS11!$G35=""),"",MVNQS11!$G35)</f>
        <v/>
      </c>
      <c r="AC14" s="65" t="str">
        <f>IF(OR(ISBLANK(MVNQS11!$G36),MVNQS11!$G36=""),"",MVNQS11!$G36)</f>
        <v xml:space="preserve"> </v>
      </c>
      <c r="AD14" s="65" t="str">
        <f>IF(OR(ISBLANK(MVNQS11!$G37),MVNQS11!$G37=""),"",MVNQS11!$G37)</f>
        <v/>
      </c>
      <c r="AE14" s="65" t="str">
        <f>IF(OR(ISBLANK(MVNQS11!$G38),MVNQS11!$G38=""),"",MVNQS11!$G38)</f>
        <v/>
      </c>
      <c r="AF14" s="65" t="str">
        <f>IF(OR(ISBLANK(MVNQS11!$G39),MVNQS11!$G39=""),"",MVNQS11!$G39)</f>
        <v/>
      </c>
      <c r="AG14" s="65" t="str">
        <f>IF(OR(ISBLANK(MVNQS11!$G43),MVNQS11!$G43=""),"",MVNQS11!$G43)</f>
        <v/>
      </c>
      <c r="AH14" s="65" t="str">
        <f>IF(OR(ISBLANK(MVNQS11!$G40),MVNQS11!$G40=""),"",MVNQS11!$G40)</f>
        <v/>
      </c>
      <c r="AI14" s="65" t="str">
        <f>IF(OR(ISBLANK(MVNQS11!$G41),MVNQS11!$G41=""),"",MVNQS11!$G41)</f>
        <v/>
      </c>
      <c r="AJ14" s="65" t="str">
        <f>IF(OR(ISBLANK(MVNQS11!$G44),MVNQS11!$G44=""),"",MVNQS11!$G44)</f>
        <v/>
      </c>
      <c r="AK14" s="65" t="str">
        <f>IF(OR(ISBLANK(MVNQS11!$G45),MVNQS11!$G45=""),"",MVNQS11!$G45)</f>
        <v/>
      </c>
      <c r="AL14" s="65" t="str">
        <f>IF(OR(ISBLANK(MVNQS11!$G33),MVNQS11!$G33=""),"",MVNQS11!$G33)</f>
        <v/>
      </c>
    </row>
    <row r="15" spans="1:38" s="66" customFormat="1" x14ac:dyDescent="0.25"/>
    <row r="21" spans="2:7" x14ac:dyDescent="0.25">
      <c r="B21" s="65"/>
      <c r="C21" s="65"/>
      <c r="G21" s="65"/>
    </row>
    <row r="22" spans="2:7" x14ac:dyDescent="0.25">
      <c r="B22" s="65"/>
      <c r="C22" s="65"/>
      <c r="D22" s="65"/>
      <c r="E22" s="65"/>
      <c r="F22" s="65"/>
      <c r="G22" s="65"/>
    </row>
    <row r="23" spans="2:7" x14ac:dyDescent="0.25">
      <c r="B23" s="65"/>
      <c r="C23" s="65"/>
      <c r="D23" s="65"/>
      <c r="E23" s="65"/>
      <c r="F23" s="65"/>
      <c r="G23" s="65"/>
    </row>
    <row r="24" spans="2:7" x14ac:dyDescent="0.25">
      <c r="B24" s="65"/>
      <c r="C24" s="65"/>
      <c r="D24" s="65"/>
      <c r="E24" s="65"/>
      <c r="F24" s="65"/>
      <c r="G24" s="65"/>
    </row>
    <row r="25" spans="2:7" x14ac:dyDescent="0.25">
      <c r="B25" s="65"/>
      <c r="C25" s="65"/>
      <c r="D25" s="65"/>
      <c r="E25" s="65"/>
      <c r="F25" s="65"/>
      <c r="G25" s="65"/>
    </row>
    <row r="26" spans="2:7" x14ac:dyDescent="0.25">
      <c r="B26" s="65"/>
      <c r="C26" s="65"/>
      <c r="D26" s="65"/>
      <c r="E26" s="65"/>
      <c r="F26" s="65"/>
      <c r="G26" s="65"/>
    </row>
    <row r="27" spans="2:7" x14ac:dyDescent="0.25">
      <c r="B27" s="65"/>
      <c r="C27" s="65"/>
      <c r="D27" s="65"/>
      <c r="E27" s="65"/>
      <c r="F27" s="65"/>
      <c r="G27" s="65"/>
    </row>
    <row r="28" spans="2:7" x14ac:dyDescent="0.25">
      <c r="B28" s="65"/>
      <c r="C28" s="65"/>
      <c r="D28" s="65"/>
      <c r="E28" s="65"/>
      <c r="F28" s="65"/>
      <c r="G28" s="65"/>
    </row>
    <row r="29" spans="2:7" x14ac:dyDescent="0.25">
      <c r="B29" s="65"/>
      <c r="C29" s="65"/>
      <c r="D29" s="65"/>
      <c r="E29" s="65"/>
      <c r="F29" s="65"/>
      <c r="G29" s="65"/>
    </row>
    <row r="30" spans="2:7" x14ac:dyDescent="0.25">
      <c r="B30" s="65"/>
      <c r="C30" s="65"/>
      <c r="D30" s="65"/>
      <c r="E30" s="65"/>
      <c r="F30" s="65"/>
      <c r="G30" s="65"/>
    </row>
    <row r="31" spans="2:7" x14ac:dyDescent="0.25">
      <c r="B31" s="65"/>
      <c r="C31" s="65"/>
      <c r="D31" s="65"/>
      <c r="E31" s="65"/>
      <c r="F31" s="65"/>
      <c r="G31" s="65"/>
    </row>
    <row r="32" spans="2:7" x14ac:dyDescent="0.25">
      <c r="B32" s="65"/>
      <c r="C32" s="65"/>
      <c r="D32" s="65"/>
      <c r="E32" s="65"/>
      <c r="F32" s="65"/>
      <c r="G32" s="65"/>
    </row>
    <row r="33" spans="2:7" ht="13.5" customHeight="1" x14ac:dyDescent="0.25">
      <c r="B33" s="65"/>
      <c r="C33" s="65"/>
      <c r="D33" s="65"/>
      <c r="E33" s="65"/>
      <c r="F33" s="65"/>
      <c r="G33" s="65"/>
    </row>
    <row r="34" spans="2:7" x14ac:dyDescent="0.25">
      <c r="B34" s="65"/>
      <c r="C34" s="65"/>
      <c r="D34" s="65"/>
      <c r="E34" s="65"/>
      <c r="F34" s="65"/>
      <c r="G34" s="65"/>
    </row>
    <row r="35" spans="2:7" x14ac:dyDescent="0.25">
      <c r="B35" s="65"/>
      <c r="C35" s="65"/>
      <c r="D35" s="65"/>
      <c r="E35" s="65"/>
      <c r="F35" s="65"/>
      <c r="G35" s="65"/>
    </row>
    <row r="36" spans="2:7" x14ac:dyDescent="0.25">
      <c r="B36" s="65"/>
      <c r="C36" s="65"/>
      <c r="D36" s="65"/>
      <c r="E36" s="65"/>
      <c r="F36" s="65"/>
      <c r="G36" s="65"/>
    </row>
    <row r="37" spans="2:7" x14ac:dyDescent="0.25">
      <c r="B37" s="65"/>
      <c r="C37" s="65"/>
      <c r="D37" s="65"/>
      <c r="E37" s="65"/>
      <c r="F37" s="65"/>
      <c r="G37" s="65"/>
    </row>
    <row r="38" spans="2:7" x14ac:dyDescent="0.25">
      <c r="B38" s="65"/>
      <c r="C38" s="65"/>
      <c r="D38" s="65"/>
      <c r="E38" s="65"/>
      <c r="F38" s="65"/>
      <c r="G38" s="65"/>
    </row>
    <row r="39" spans="2:7" x14ac:dyDescent="0.25">
      <c r="B39" s="65"/>
      <c r="C39" s="65"/>
      <c r="D39" s="65"/>
      <c r="E39" s="65"/>
      <c r="F39" s="65"/>
      <c r="G39" s="65"/>
    </row>
    <row r="40" spans="2:7" x14ac:dyDescent="0.25">
      <c r="B40" s="65"/>
      <c r="C40" s="65"/>
      <c r="D40" s="65"/>
      <c r="E40" s="65"/>
      <c r="F40" s="65"/>
      <c r="G40" s="65"/>
    </row>
    <row r="41" spans="2:7" x14ac:dyDescent="0.25">
      <c r="B41" s="65"/>
      <c r="C41" s="65"/>
      <c r="D41" s="65"/>
      <c r="E41" s="65"/>
      <c r="F41" s="65"/>
      <c r="G41" s="65"/>
    </row>
    <row r="42" spans="2:7" x14ac:dyDescent="0.25">
      <c r="B42" s="65"/>
      <c r="C42" s="65"/>
      <c r="D42" s="65"/>
      <c r="E42" s="65"/>
      <c r="F42" s="65"/>
      <c r="G42" s="65"/>
    </row>
    <row r="43" spans="2:7" x14ac:dyDescent="0.25">
      <c r="B43" s="65"/>
      <c r="C43" s="65"/>
      <c r="D43" s="65"/>
      <c r="E43" s="65"/>
      <c r="F43" s="65"/>
      <c r="G43" s="65"/>
    </row>
    <row r="44" spans="2:7" x14ac:dyDescent="0.25">
      <c r="B44" s="65"/>
      <c r="C44" s="65"/>
      <c r="D44" s="65"/>
      <c r="E44" s="65"/>
      <c r="F44" s="65"/>
      <c r="G44" s="65"/>
    </row>
    <row r="45" spans="2:7" x14ac:dyDescent="0.25">
      <c r="B45" s="65"/>
      <c r="C45" s="65"/>
      <c r="D45" s="65"/>
      <c r="E45" s="65"/>
      <c r="F45" s="65"/>
      <c r="G45" s="65"/>
    </row>
    <row r="46" spans="2:7" x14ac:dyDescent="0.25">
      <c r="B46" s="65"/>
      <c r="C46" s="65"/>
      <c r="D46" s="65"/>
      <c r="E46" s="65"/>
      <c r="F46" s="65"/>
      <c r="G46" s="65"/>
    </row>
    <row r="47" spans="2:7" x14ac:dyDescent="0.25">
      <c r="B47" s="65"/>
      <c r="C47" s="65"/>
      <c r="D47" s="65"/>
      <c r="E47" s="65"/>
      <c r="F47" s="65"/>
      <c r="G47" s="65"/>
    </row>
    <row r="48" spans="2:7" x14ac:dyDescent="0.25">
      <c r="B48" s="65"/>
      <c r="C48" s="65"/>
      <c r="D48" s="65"/>
      <c r="E48" s="65"/>
      <c r="F48" s="65"/>
      <c r="G48" s="65"/>
    </row>
    <row r="49" spans="2:7" x14ac:dyDescent="0.25">
      <c r="B49" s="65"/>
      <c r="C49" s="65"/>
      <c r="D49" s="65"/>
      <c r="E49" s="65"/>
      <c r="F49" s="65"/>
      <c r="G49" s="65"/>
    </row>
    <row r="50" spans="2:7" x14ac:dyDescent="0.25">
      <c r="B50" s="65"/>
      <c r="C50" s="65"/>
      <c r="D50" s="65"/>
      <c r="E50" s="65"/>
      <c r="F50" s="65"/>
      <c r="G50" s="65"/>
    </row>
    <row r="51" spans="2:7" x14ac:dyDescent="0.25">
      <c r="B51" s="65"/>
      <c r="C51" s="65"/>
      <c r="D51" s="65"/>
      <c r="E51" s="65"/>
      <c r="F51" s="65"/>
      <c r="G51" s="65"/>
    </row>
    <row r="52" spans="2:7" x14ac:dyDescent="0.25">
      <c r="B52" s="65"/>
      <c r="C52" s="65"/>
      <c r="D52" s="65"/>
      <c r="E52" s="65"/>
      <c r="F52" s="65"/>
      <c r="G52" s="65"/>
    </row>
    <row r="53" spans="2:7" x14ac:dyDescent="0.25">
      <c r="B53" s="65"/>
      <c r="C53" s="65"/>
      <c r="D53" s="65"/>
      <c r="E53" s="65"/>
      <c r="F53" s="65"/>
      <c r="G53" s="65"/>
    </row>
  </sheetData>
  <sheetProtection password="C420" sheet="1" objects="1" scenarios="1"/>
  <phoneticPr fontId="2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5"/>
  <sheetViews>
    <sheetView topLeftCell="J1" zoomScaleNormal="100" workbookViewId="0">
      <selection activeCell="K28" sqref="K28"/>
    </sheetView>
  </sheetViews>
  <sheetFormatPr defaultRowHeight="13.2" x14ac:dyDescent="0.25"/>
  <cols>
    <col min="1" max="1" width="17.6640625" bestFit="1" customWidth="1"/>
    <col min="2" max="2" width="17.6640625" style="53" bestFit="1" customWidth="1"/>
    <col min="3" max="3" width="26.6640625" style="53" customWidth="1"/>
    <col min="4" max="4" width="21.5546875" style="53" bestFit="1" customWidth="1"/>
    <col min="5" max="5" width="27.88671875" style="53" bestFit="1" customWidth="1"/>
    <col min="6" max="6" width="23.44140625" style="53" bestFit="1" customWidth="1"/>
    <col min="7" max="7" width="22.109375" style="53" bestFit="1" customWidth="1"/>
    <col min="8" max="8" width="22.109375" style="53" customWidth="1"/>
    <col min="9" max="9" width="17.5546875" style="53" bestFit="1" customWidth="1"/>
    <col min="10" max="10" width="16.6640625" style="53" bestFit="1" customWidth="1"/>
    <col min="11" max="11" width="9.5546875" style="53" bestFit="1" customWidth="1"/>
    <col min="12" max="12" width="13.88671875" style="53" bestFit="1" customWidth="1"/>
    <col min="13" max="13" width="21.88671875" style="53" bestFit="1" customWidth="1"/>
    <col min="14" max="14" width="19.44140625" style="53" customWidth="1"/>
    <col min="15" max="15" width="29.6640625" style="53" bestFit="1" customWidth="1"/>
    <col min="16" max="16" width="14" style="53" bestFit="1" customWidth="1"/>
    <col min="17" max="17" width="15.33203125" style="53" bestFit="1" customWidth="1"/>
    <col min="18" max="18" width="21.109375" customWidth="1"/>
    <col min="19" max="19" width="22.5546875" bestFit="1" customWidth="1"/>
    <col min="20" max="20" width="13.88671875" bestFit="1" customWidth="1"/>
    <col min="21" max="21" width="24.5546875" bestFit="1" customWidth="1"/>
    <col min="22" max="22" width="13.44140625" bestFit="1" customWidth="1"/>
  </cols>
  <sheetData>
    <row r="1" spans="1:37" x14ac:dyDescent="0.25">
      <c r="A1" t="s">
        <v>47</v>
      </c>
      <c r="B1" s="25" t="s">
        <v>48</v>
      </c>
      <c r="C1" s="26" t="s">
        <v>49</v>
      </c>
      <c r="D1" s="27" t="s">
        <v>50</v>
      </c>
      <c r="E1" s="28" t="s">
        <v>51</v>
      </c>
      <c r="F1" s="29" t="s">
        <v>52</v>
      </c>
      <c r="G1" s="30" t="s">
        <v>53</v>
      </c>
      <c r="H1" s="29" t="s">
        <v>54</v>
      </c>
      <c r="I1" s="29" t="s">
        <v>55</v>
      </c>
      <c r="J1" s="30" t="s">
        <v>56</v>
      </c>
      <c r="K1" s="29" t="s">
        <v>57</v>
      </c>
      <c r="L1" s="30" t="s">
        <v>58</v>
      </c>
      <c r="M1" s="29" t="s">
        <v>59</v>
      </c>
      <c r="N1" s="30" t="s">
        <v>324</v>
      </c>
      <c r="O1" s="29" t="s">
        <v>60</v>
      </c>
      <c r="P1" s="30" t="s">
        <v>61</v>
      </c>
      <c r="Q1" s="25" t="s">
        <v>62</v>
      </c>
      <c r="R1" s="31" t="s">
        <v>63</v>
      </c>
      <c r="S1" s="32" t="s">
        <v>64</v>
      </c>
      <c r="T1" s="31" t="s">
        <v>65</v>
      </c>
      <c r="U1" s="32" t="s">
        <v>83</v>
      </c>
      <c r="V1" s="33" t="s">
        <v>66</v>
      </c>
    </row>
    <row r="2" spans="1:37" x14ac:dyDescent="0.25">
      <c r="A2" t="s">
        <v>67</v>
      </c>
      <c r="B2" s="34" t="s">
        <v>68</v>
      </c>
      <c r="C2" s="35" t="s">
        <v>69</v>
      </c>
      <c r="D2" s="36" t="s">
        <v>70</v>
      </c>
      <c r="E2" s="35" t="s">
        <v>71</v>
      </c>
      <c r="F2" s="37" t="s">
        <v>72</v>
      </c>
      <c r="G2" s="38" t="s">
        <v>73</v>
      </c>
      <c r="H2" s="36" t="s">
        <v>325</v>
      </c>
      <c r="I2" s="36" t="s">
        <v>343</v>
      </c>
      <c r="J2" s="38" t="s">
        <v>74</v>
      </c>
      <c r="K2" s="36" t="s">
        <v>75</v>
      </c>
      <c r="L2" s="39" t="s">
        <v>76</v>
      </c>
      <c r="M2" s="40" t="s">
        <v>77</v>
      </c>
      <c r="N2" s="38" t="s">
        <v>324</v>
      </c>
      <c r="O2" s="41" t="s">
        <v>79</v>
      </c>
      <c r="P2" s="35" t="s">
        <v>80</v>
      </c>
      <c r="Q2" s="40" t="s">
        <v>81</v>
      </c>
      <c r="R2" s="42" t="s">
        <v>82</v>
      </c>
      <c r="S2" s="43" t="s">
        <v>225</v>
      </c>
      <c r="T2" s="44" t="s">
        <v>218</v>
      </c>
      <c r="U2" s="45" t="s">
        <v>83</v>
      </c>
      <c r="V2" s="46" t="s">
        <v>84</v>
      </c>
      <c r="W2" t="s">
        <v>260</v>
      </c>
      <c r="X2" t="s">
        <v>252</v>
      </c>
      <c r="Y2" t="s">
        <v>256</v>
      </c>
      <c r="Z2" t="s">
        <v>246</v>
      </c>
      <c r="AA2" t="s">
        <v>234</v>
      </c>
      <c r="AB2" t="s">
        <v>237</v>
      </c>
      <c r="AC2" t="s">
        <v>221</v>
      </c>
      <c r="AD2" t="s">
        <v>232</v>
      </c>
      <c r="AE2">
        <v>70</v>
      </c>
      <c r="AF2" t="s">
        <v>264</v>
      </c>
      <c r="AG2" t="s">
        <v>244</v>
      </c>
      <c r="AH2" t="s">
        <v>240</v>
      </c>
      <c r="AI2" t="s">
        <v>295</v>
      </c>
      <c r="AJ2" t="s">
        <v>300</v>
      </c>
      <c r="AK2" t="s">
        <v>331</v>
      </c>
    </row>
    <row r="3" spans="1:37" x14ac:dyDescent="0.25">
      <c r="B3" s="34" t="s">
        <v>85</v>
      </c>
      <c r="C3" s="35" t="s">
        <v>86</v>
      </c>
      <c r="D3" s="36" t="s">
        <v>87</v>
      </c>
      <c r="E3" s="38" t="s">
        <v>88</v>
      </c>
      <c r="F3" s="37" t="s">
        <v>89</v>
      </c>
      <c r="G3" s="38" t="s">
        <v>90</v>
      </c>
      <c r="H3" s="36" t="s">
        <v>326</v>
      </c>
      <c r="I3" s="36" t="s">
        <v>104</v>
      </c>
      <c r="J3" s="38" t="s">
        <v>92</v>
      </c>
      <c r="K3" s="36" t="s">
        <v>93</v>
      </c>
      <c r="L3" s="39" t="s">
        <v>94</v>
      </c>
      <c r="M3" s="37" t="s">
        <v>95</v>
      </c>
      <c r="N3" s="38" t="s">
        <v>78</v>
      </c>
      <c r="O3" s="41" t="s">
        <v>97</v>
      </c>
      <c r="P3" s="35" t="s">
        <v>98</v>
      </c>
      <c r="Q3" s="40" t="s">
        <v>99</v>
      </c>
      <c r="R3" s="42" t="s">
        <v>7</v>
      </c>
      <c r="S3" s="43" t="s">
        <v>226</v>
      </c>
      <c r="T3" s="44" t="s">
        <v>216</v>
      </c>
      <c r="U3" s="45" t="s">
        <v>100</v>
      </c>
      <c r="V3" s="47" t="s">
        <v>101</v>
      </c>
      <c r="W3" t="s">
        <v>261</v>
      </c>
      <c r="X3" t="s">
        <v>253</v>
      </c>
      <c r="Y3" t="s">
        <v>257</v>
      </c>
      <c r="Z3" t="s">
        <v>247</v>
      </c>
      <c r="AA3" t="s">
        <v>224</v>
      </c>
      <c r="AB3" t="s">
        <v>238</v>
      </c>
      <c r="AC3" t="s">
        <v>222</v>
      </c>
      <c r="AD3" t="s">
        <v>233</v>
      </c>
      <c r="AE3">
        <v>60</v>
      </c>
      <c r="AF3" t="s">
        <v>265</v>
      </c>
      <c r="AG3" t="s">
        <v>245</v>
      </c>
      <c r="AH3" t="s">
        <v>241</v>
      </c>
      <c r="AI3" t="s">
        <v>296</v>
      </c>
      <c r="AJ3" t="s">
        <v>301</v>
      </c>
      <c r="AK3" t="s">
        <v>332</v>
      </c>
    </row>
    <row r="4" spans="1:37" x14ac:dyDescent="0.25">
      <c r="B4" s="34"/>
      <c r="C4" s="35" t="s">
        <v>102</v>
      </c>
      <c r="D4" s="36" t="s">
        <v>103</v>
      </c>
      <c r="E4" s="35"/>
      <c r="F4" s="34"/>
      <c r="G4" s="35"/>
      <c r="H4" s="36" t="s">
        <v>327</v>
      </c>
      <c r="I4" s="36" t="s">
        <v>267</v>
      </c>
      <c r="J4" s="38" t="s">
        <v>105</v>
      </c>
      <c r="K4" s="36" t="s">
        <v>106</v>
      </c>
      <c r="L4" s="39" t="s">
        <v>107</v>
      </c>
      <c r="M4" s="37" t="s">
        <v>108</v>
      </c>
      <c r="N4" s="38" t="s">
        <v>96</v>
      </c>
      <c r="O4" s="118" t="s">
        <v>311</v>
      </c>
      <c r="P4" s="35" t="s">
        <v>110</v>
      </c>
      <c r="Q4" s="40" t="s">
        <v>111</v>
      </c>
      <c r="R4" s="42" t="s">
        <v>112</v>
      </c>
      <c r="S4" s="48" t="s">
        <v>227</v>
      </c>
      <c r="T4" s="44" t="s">
        <v>266</v>
      </c>
      <c r="U4" s="48"/>
      <c r="V4" s="47" t="s">
        <v>113</v>
      </c>
      <c r="W4" t="s">
        <v>262</v>
      </c>
      <c r="X4" t="s">
        <v>254</v>
      </c>
      <c r="Y4" t="s">
        <v>258</v>
      </c>
      <c r="Z4" t="s">
        <v>248</v>
      </c>
      <c r="AA4" t="s">
        <v>235</v>
      </c>
      <c r="AB4" t="s">
        <v>239</v>
      </c>
      <c r="AC4" t="s">
        <v>223</v>
      </c>
      <c r="AE4">
        <v>45</v>
      </c>
      <c r="AG4" t="s">
        <v>106</v>
      </c>
      <c r="AH4" t="s">
        <v>242</v>
      </c>
      <c r="AI4" t="s">
        <v>297</v>
      </c>
      <c r="AJ4" t="s">
        <v>302</v>
      </c>
      <c r="AK4" t="s">
        <v>333</v>
      </c>
    </row>
    <row r="5" spans="1:37" x14ac:dyDescent="0.25">
      <c r="B5" s="34"/>
      <c r="C5" s="35"/>
      <c r="D5" s="36" t="s">
        <v>114</v>
      </c>
      <c r="E5" s="35"/>
      <c r="F5" s="34"/>
      <c r="G5" s="35"/>
      <c r="H5" s="36" t="s">
        <v>328</v>
      </c>
      <c r="I5" s="36" t="s">
        <v>309</v>
      </c>
      <c r="J5" s="39" t="s">
        <v>116</v>
      </c>
      <c r="K5" s="34"/>
      <c r="L5" s="35"/>
      <c r="M5" s="37" t="s">
        <v>117</v>
      </c>
      <c r="N5" s="39" t="s">
        <v>109</v>
      </c>
      <c r="O5" s="114" t="s">
        <v>106</v>
      </c>
      <c r="P5" s="35"/>
      <c r="Q5" s="40" t="s">
        <v>119</v>
      </c>
      <c r="R5" s="44"/>
      <c r="S5" s="48" t="s">
        <v>228</v>
      </c>
      <c r="T5" s="44" t="s">
        <v>217</v>
      </c>
      <c r="U5" s="48"/>
      <c r="V5" s="47" t="s">
        <v>120</v>
      </c>
      <c r="W5" t="s">
        <v>263</v>
      </c>
      <c r="X5" t="s">
        <v>255</v>
      </c>
      <c r="Y5" t="s">
        <v>259</v>
      </c>
      <c r="Z5" t="s">
        <v>249</v>
      </c>
      <c r="AA5" t="s">
        <v>236</v>
      </c>
      <c r="AB5" t="s">
        <v>106</v>
      </c>
      <c r="AC5" t="s">
        <v>224</v>
      </c>
      <c r="AH5" t="s">
        <v>243</v>
      </c>
      <c r="AI5" t="s">
        <v>298</v>
      </c>
      <c r="AJ5" t="s">
        <v>312</v>
      </c>
      <c r="AK5" t="s">
        <v>334</v>
      </c>
    </row>
    <row r="6" spans="1:37" x14ac:dyDescent="0.25">
      <c r="B6" s="34"/>
      <c r="C6" s="35"/>
      <c r="D6" s="36" t="s">
        <v>121</v>
      </c>
      <c r="E6" s="35"/>
      <c r="F6" s="34"/>
      <c r="G6" s="35"/>
      <c r="H6" s="36" t="s">
        <v>231</v>
      </c>
      <c r="I6" s="36" t="s">
        <v>137</v>
      </c>
      <c r="J6" s="39" t="s">
        <v>122</v>
      </c>
      <c r="K6" s="34"/>
      <c r="L6" s="35"/>
      <c r="M6" s="37" t="s">
        <v>123</v>
      </c>
      <c r="N6" s="39" t="s">
        <v>118</v>
      </c>
      <c r="O6" s="34"/>
      <c r="P6" s="35"/>
      <c r="Q6" s="40" t="s">
        <v>125</v>
      </c>
      <c r="R6" s="44"/>
      <c r="S6" s="48" t="s">
        <v>229</v>
      </c>
      <c r="T6" s="44" t="s">
        <v>219</v>
      </c>
      <c r="U6" s="48"/>
      <c r="V6" s="47" t="s">
        <v>126</v>
      </c>
      <c r="W6" t="s">
        <v>106</v>
      </c>
      <c r="Y6" t="s">
        <v>106</v>
      </c>
      <c r="Z6" t="s">
        <v>250</v>
      </c>
      <c r="AA6" t="s">
        <v>106</v>
      </c>
      <c r="AB6" t="s">
        <v>136</v>
      </c>
      <c r="AC6" t="s">
        <v>122</v>
      </c>
      <c r="AH6" t="s">
        <v>106</v>
      </c>
      <c r="AI6" t="s">
        <v>299</v>
      </c>
      <c r="AJ6" t="s">
        <v>303</v>
      </c>
      <c r="AK6" t="s">
        <v>335</v>
      </c>
    </row>
    <row r="7" spans="1:37" x14ac:dyDescent="0.25">
      <c r="B7" s="34"/>
      <c r="C7" s="35"/>
      <c r="D7" s="36" t="s">
        <v>127</v>
      </c>
      <c r="E7" s="35"/>
      <c r="F7" s="34"/>
      <c r="G7" s="35"/>
      <c r="H7" s="36" t="s">
        <v>230</v>
      </c>
      <c r="I7" s="36" t="s">
        <v>268</v>
      </c>
      <c r="J7" s="39" t="s">
        <v>128</v>
      </c>
      <c r="K7" s="34"/>
      <c r="L7" s="35"/>
      <c r="M7" s="40" t="s">
        <v>129</v>
      </c>
      <c r="N7" s="39" t="s">
        <v>124</v>
      </c>
      <c r="O7" s="34"/>
      <c r="P7" s="35"/>
      <c r="Q7" s="40" t="s">
        <v>131</v>
      </c>
      <c r="R7" s="44"/>
      <c r="S7" s="48"/>
      <c r="T7" s="44" t="s">
        <v>220</v>
      </c>
      <c r="U7" s="48"/>
      <c r="V7" s="47" t="s">
        <v>132</v>
      </c>
      <c r="Z7" t="s">
        <v>251</v>
      </c>
      <c r="AC7" t="s">
        <v>106</v>
      </c>
      <c r="AJ7" t="s">
        <v>304</v>
      </c>
      <c r="AK7" t="s">
        <v>336</v>
      </c>
    </row>
    <row r="8" spans="1:37" x14ac:dyDescent="0.25">
      <c r="B8" s="34"/>
      <c r="C8" s="35"/>
      <c r="D8" s="36" t="s">
        <v>133</v>
      </c>
      <c r="E8" s="35"/>
      <c r="F8" s="34"/>
      <c r="G8" s="35"/>
      <c r="H8" s="36" t="s">
        <v>329</v>
      </c>
      <c r="I8" s="36" t="s">
        <v>91</v>
      </c>
      <c r="J8" s="39" t="s">
        <v>134</v>
      </c>
      <c r="K8" s="34"/>
      <c r="L8" s="35"/>
      <c r="M8" s="40" t="s">
        <v>347</v>
      </c>
      <c r="N8" s="35" t="s">
        <v>130</v>
      </c>
      <c r="O8" s="34"/>
      <c r="P8" s="35"/>
      <c r="Q8" s="40" t="s">
        <v>135</v>
      </c>
      <c r="R8" s="44"/>
      <c r="S8" s="48"/>
      <c r="T8" s="44" t="s">
        <v>339</v>
      </c>
      <c r="U8" s="48"/>
      <c r="V8" s="49" t="s">
        <v>136</v>
      </c>
      <c r="AJ8" t="s">
        <v>305</v>
      </c>
      <c r="AK8" t="s">
        <v>337</v>
      </c>
    </row>
    <row r="9" spans="1:37" x14ac:dyDescent="0.25">
      <c r="B9" s="34"/>
      <c r="C9" s="35"/>
      <c r="D9" s="34"/>
      <c r="E9" s="35"/>
      <c r="F9" s="34"/>
      <c r="G9" s="35"/>
      <c r="H9" s="36" t="s">
        <v>330</v>
      </c>
      <c r="I9" s="36" t="s">
        <v>115</v>
      </c>
      <c r="J9" s="39" t="s">
        <v>138</v>
      </c>
      <c r="K9" s="34"/>
      <c r="L9" s="35"/>
      <c r="M9" s="34"/>
      <c r="N9" s="35"/>
      <c r="O9" s="34"/>
      <c r="P9" s="35"/>
      <c r="Q9" s="40" t="s">
        <v>139</v>
      </c>
      <c r="R9" s="44"/>
      <c r="S9" s="48"/>
      <c r="T9" s="44"/>
      <c r="U9" s="48"/>
      <c r="V9" s="49"/>
      <c r="AJ9" t="s">
        <v>313</v>
      </c>
      <c r="AK9" t="s">
        <v>338</v>
      </c>
    </row>
    <row r="10" spans="1:37" x14ac:dyDescent="0.25">
      <c r="B10" s="34"/>
      <c r="C10" s="35"/>
      <c r="D10" s="34"/>
      <c r="E10" s="35"/>
      <c r="F10" s="34"/>
      <c r="G10" s="35"/>
      <c r="H10" s="36" t="e">
        <v>#N/A</v>
      </c>
      <c r="I10" s="36" t="s">
        <v>141</v>
      </c>
      <c r="J10" s="39" t="s">
        <v>140</v>
      </c>
      <c r="K10" s="34"/>
      <c r="L10" s="35"/>
      <c r="M10" s="34"/>
      <c r="N10" s="35"/>
      <c r="O10" s="34"/>
      <c r="P10" s="35"/>
      <c r="Q10" s="34"/>
      <c r="R10" s="44"/>
      <c r="S10" s="48"/>
      <c r="T10" s="44"/>
      <c r="U10" s="48"/>
      <c r="V10" s="49"/>
      <c r="AJ10" t="s">
        <v>306</v>
      </c>
    </row>
    <row r="11" spans="1:37" x14ac:dyDescent="0.25">
      <c r="B11" s="34"/>
      <c r="C11" s="35"/>
      <c r="D11" s="34"/>
      <c r="E11" s="35"/>
      <c r="F11" s="34"/>
      <c r="G11" s="35"/>
      <c r="H11" s="37" t="e">
        <v>#N/A</v>
      </c>
      <c r="I11" s="37" t="s">
        <v>310</v>
      </c>
      <c r="J11" s="39" t="s">
        <v>142</v>
      </c>
      <c r="K11" s="34"/>
      <c r="L11" s="35"/>
      <c r="M11" s="34"/>
      <c r="N11" s="35"/>
      <c r="O11" s="34"/>
      <c r="P11" s="35"/>
      <c r="Q11" s="34"/>
      <c r="R11" s="44"/>
      <c r="S11" s="48"/>
      <c r="T11" s="44"/>
      <c r="U11" s="48"/>
      <c r="V11" s="49"/>
      <c r="AJ11" t="s">
        <v>307</v>
      </c>
    </row>
    <row r="12" spans="1:37" x14ac:dyDescent="0.25">
      <c r="B12" s="34"/>
      <c r="C12" s="35"/>
      <c r="D12" s="34"/>
      <c r="E12" s="35"/>
      <c r="F12" s="34"/>
      <c r="G12" s="35"/>
      <c r="H12" s="40" t="e">
        <v>#N/A</v>
      </c>
      <c r="I12" s="40" t="s">
        <v>269</v>
      </c>
      <c r="J12" s="39" t="s">
        <v>143</v>
      </c>
      <c r="K12" s="34"/>
      <c r="L12" s="35"/>
      <c r="M12" s="34"/>
      <c r="N12" s="35"/>
      <c r="O12" s="34"/>
      <c r="P12" s="35"/>
      <c r="Q12" s="34"/>
      <c r="R12" s="44"/>
      <c r="S12" s="48"/>
      <c r="T12" s="44"/>
      <c r="U12" s="48"/>
      <c r="V12" s="49"/>
      <c r="AJ12" t="s">
        <v>314</v>
      </c>
    </row>
    <row r="13" spans="1:37" x14ac:dyDescent="0.25">
      <c r="B13" s="34"/>
      <c r="C13" s="35"/>
      <c r="D13" s="34"/>
      <c r="E13" s="35"/>
      <c r="F13" s="34"/>
      <c r="G13" s="35"/>
      <c r="H13" s="34"/>
      <c r="I13" s="34" t="s">
        <v>344</v>
      </c>
      <c r="J13" s="39" t="s">
        <v>144</v>
      </c>
      <c r="K13" s="34"/>
      <c r="L13" s="35"/>
      <c r="M13" s="34"/>
      <c r="N13" s="35"/>
      <c r="O13" s="34"/>
      <c r="P13" s="35"/>
      <c r="Q13" s="34"/>
      <c r="R13" s="44"/>
      <c r="S13" s="48"/>
      <c r="T13" s="44"/>
      <c r="U13" s="48"/>
      <c r="V13" s="49"/>
      <c r="AJ13" t="s">
        <v>308</v>
      </c>
    </row>
    <row r="14" spans="1:37" x14ac:dyDescent="0.25">
      <c r="B14" s="34"/>
      <c r="C14" s="35"/>
      <c r="D14" s="34"/>
      <c r="E14" s="35"/>
      <c r="F14" s="34"/>
      <c r="G14" s="35"/>
      <c r="H14" s="34"/>
      <c r="I14" s="34" t="s">
        <v>345</v>
      </c>
      <c r="J14" s="39" t="s">
        <v>145</v>
      </c>
      <c r="K14" s="34"/>
      <c r="L14" s="35"/>
      <c r="M14" s="34"/>
      <c r="N14" s="35"/>
      <c r="O14" s="34"/>
      <c r="P14" s="35"/>
      <c r="Q14" s="34"/>
      <c r="R14" s="44"/>
      <c r="S14" s="48"/>
      <c r="T14" s="44"/>
      <c r="U14" s="48"/>
      <c r="V14" s="49"/>
      <c r="AJ14" t="s">
        <v>315</v>
      </c>
    </row>
    <row r="15" spans="1:37" x14ac:dyDescent="0.25">
      <c r="B15" s="34"/>
      <c r="C15" s="35"/>
      <c r="D15" s="34"/>
      <c r="E15" s="35"/>
      <c r="F15" s="34"/>
      <c r="G15" s="35"/>
      <c r="H15" s="34"/>
      <c r="I15" s="34" t="s">
        <v>346</v>
      </c>
      <c r="J15" s="39" t="s">
        <v>146</v>
      </c>
      <c r="K15" s="34"/>
      <c r="L15" s="35"/>
      <c r="M15" s="34"/>
      <c r="N15" s="35"/>
      <c r="O15" s="34"/>
      <c r="P15" s="35"/>
      <c r="Q15" s="34"/>
      <c r="R15" s="44"/>
      <c r="S15" s="48"/>
      <c r="T15" s="44"/>
      <c r="U15" s="48"/>
      <c r="V15" s="49"/>
      <c r="AJ15" t="s">
        <v>316</v>
      </c>
    </row>
    <row r="16" spans="1:37" x14ac:dyDescent="0.25">
      <c r="B16" s="50"/>
      <c r="C16" s="51"/>
      <c r="D16" s="50"/>
      <c r="E16" s="51"/>
      <c r="F16" s="50"/>
      <c r="G16" s="51"/>
      <c r="H16" s="52"/>
      <c r="I16" s="50"/>
      <c r="J16" s="51"/>
      <c r="K16" s="50"/>
      <c r="L16" s="51"/>
      <c r="M16" s="50"/>
      <c r="N16" s="51"/>
      <c r="O16" s="34"/>
      <c r="P16" s="51"/>
      <c r="Q16" s="50"/>
      <c r="R16" s="44"/>
      <c r="S16" s="48"/>
      <c r="T16" s="44"/>
      <c r="U16" s="48"/>
      <c r="V16" s="49"/>
      <c r="AJ16" t="s">
        <v>317</v>
      </c>
    </row>
    <row r="17" spans="1:36" x14ac:dyDescent="0.25">
      <c r="B17" s="34"/>
      <c r="C17" s="35"/>
      <c r="D17" s="34"/>
      <c r="E17" s="35"/>
      <c r="F17" s="34"/>
      <c r="G17" s="35"/>
      <c r="H17" s="34"/>
      <c r="I17" s="34"/>
      <c r="J17" s="35"/>
      <c r="K17" s="34"/>
      <c r="L17" s="35"/>
      <c r="M17" s="34"/>
      <c r="N17" s="35"/>
      <c r="O17" s="50"/>
      <c r="P17" s="35"/>
      <c r="Q17" s="34"/>
      <c r="R17" s="44"/>
      <c r="S17" s="48"/>
      <c r="T17" s="44"/>
      <c r="U17" s="48"/>
      <c r="V17" s="49"/>
      <c r="AJ17" t="s">
        <v>318</v>
      </c>
    </row>
    <row r="18" spans="1:36" x14ac:dyDescent="0.25">
      <c r="B18" s="34"/>
      <c r="C18" s="35"/>
      <c r="D18" s="34"/>
      <c r="E18" s="35"/>
      <c r="F18" s="34"/>
      <c r="G18" s="35"/>
      <c r="H18" s="34"/>
      <c r="I18" s="34"/>
      <c r="J18" s="35"/>
      <c r="K18" s="34"/>
      <c r="L18" s="35"/>
      <c r="M18" s="34"/>
      <c r="N18" s="35"/>
      <c r="O18" s="34"/>
      <c r="P18" s="35"/>
      <c r="Q18" s="34"/>
      <c r="R18" s="44"/>
      <c r="S18" s="48"/>
      <c r="T18" s="44"/>
      <c r="U18" s="48"/>
      <c r="V18" s="49"/>
      <c r="AJ18" t="s">
        <v>319</v>
      </c>
    </row>
    <row r="19" spans="1:36" x14ac:dyDescent="0.25">
      <c r="C19" s="54"/>
      <c r="D19" s="34"/>
      <c r="E19" s="35"/>
      <c r="F19" s="34"/>
      <c r="G19" s="35"/>
      <c r="H19" s="34"/>
      <c r="I19" s="34"/>
      <c r="J19" s="35"/>
      <c r="K19" s="34"/>
      <c r="L19" s="35"/>
      <c r="M19" s="34"/>
      <c r="N19" s="35"/>
      <c r="O19" s="34"/>
      <c r="P19" s="35"/>
      <c r="Q19" s="34"/>
      <c r="R19" s="44"/>
      <c r="S19" s="48"/>
      <c r="T19" s="44"/>
      <c r="U19" s="48"/>
      <c r="V19" s="49"/>
      <c r="AJ19" t="s">
        <v>320</v>
      </c>
    </row>
    <row r="20" spans="1:36" x14ac:dyDescent="0.25">
      <c r="A20" s="55" t="s">
        <v>147</v>
      </c>
      <c r="B20" s="34"/>
      <c r="C20" s="35"/>
      <c r="D20" s="34"/>
      <c r="E20" s="35"/>
      <c r="F20" s="34"/>
      <c r="G20" s="35"/>
      <c r="H20" s="34"/>
      <c r="I20" s="34"/>
      <c r="J20" s="35"/>
      <c r="K20" s="34"/>
      <c r="L20" s="35"/>
      <c r="M20" s="34"/>
      <c r="N20" s="35"/>
      <c r="O20" s="34"/>
      <c r="P20" s="35"/>
      <c r="Q20" s="34"/>
      <c r="R20" s="44"/>
      <c r="S20" s="48"/>
      <c r="T20" s="44"/>
      <c r="U20" s="48"/>
      <c r="V20" s="49"/>
      <c r="AJ20" t="s">
        <v>321</v>
      </c>
    </row>
    <row r="21" spans="1:36" x14ac:dyDescent="0.25">
      <c r="B21" s="48"/>
      <c r="C21" s="44"/>
      <c r="D21" s="48"/>
      <c r="E21" s="44"/>
      <c r="F21" s="48"/>
      <c r="G21" s="44"/>
      <c r="H21" s="56"/>
      <c r="I21" s="48"/>
      <c r="J21" s="44"/>
      <c r="K21" s="48"/>
      <c r="L21" s="44"/>
      <c r="M21" s="48"/>
      <c r="N21" s="44"/>
      <c r="O21" s="34"/>
      <c r="P21" s="44"/>
      <c r="Q21" s="48"/>
      <c r="R21" s="44"/>
      <c r="S21" s="48"/>
      <c r="T21" s="44"/>
      <c r="U21" s="48"/>
      <c r="V21" s="49"/>
      <c r="AJ21" t="s">
        <v>322</v>
      </c>
    </row>
    <row r="22" spans="1:36" x14ac:dyDescent="0.25">
      <c r="A22" s="57" t="s">
        <v>148</v>
      </c>
      <c r="B22" s="53" t="s">
        <v>68</v>
      </c>
      <c r="C22" s="44" t="s">
        <v>68</v>
      </c>
      <c r="D22" s="48" t="s">
        <v>85</v>
      </c>
      <c r="E22" s="44" t="s">
        <v>68</v>
      </c>
      <c r="F22" s="48" t="s">
        <v>68</v>
      </c>
      <c r="G22" s="44" t="s">
        <v>68</v>
      </c>
      <c r="H22" s="56" t="s">
        <v>68</v>
      </c>
      <c r="I22" s="48" t="s">
        <v>68</v>
      </c>
      <c r="J22" s="44" t="s">
        <v>68</v>
      </c>
      <c r="K22" s="48" t="s">
        <v>85</v>
      </c>
      <c r="L22" s="44" t="s">
        <v>68</v>
      </c>
      <c r="M22" s="48" t="s">
        <v>68</v>
      </c>
      <c r="N22" s="44" t="s">
        <v>68</v>
      </c>
      <c r="O22" s="48" t="s">
        <v>68</v>
      </c>
      <c r="P22" s="44" t="s">
        <v>68</v>
      </c>
      <c r="Q22" s="48" t="s">
        <v>68</v>
      </c>
      <c r="R22" s="44" t="s">
        <v>85</v>
      </c>
      <c r="S22" s="48" t="s">
        <v>68</v>
      </c>
      <c r="T22" s="44" t="s">
        <v>85</v>
      </c>
      <c r="U22" s="48" t="s">
        <v>68</v>
      </c>
      <c r="V22" s="49" t="s">
        <v>68</v>
      </c>
      <c r="AJ22" t="s">
        <v>323</v>
      </c>
    </row>
    <row r="23" spans="1:36" x14ac:dyDescent="0.25">
      <c r="B23" s="48"/>
      <c r="C23" s="44"/>
      <c r="D23" s="48"/>
      <c r="E23" s="44"/>
      <c r="F23" s="48"/>
      <c r="G23" s="44"/>
      <c r="H23" s="56"/>
      <c r="I23" s="48"/>
      <c r="J23" s="44"/>
      <c r="K23" s="48"/>
      <c r="L23" s="44"/>
      <c r="M23" s="48" t="s">
        <v>149</v>
      </c>
      <c r="N23" s="44"/>
      <c r="O23" s="48"/>
      <c r="P23" s="44"/>
      <c r="Q23" s="48"/>
      <c r="R23" s="44"/>
      <c r="S23" s="48"/>
      <c r="T23" s="44"/>
      <c r="U23" s="48"/>
      <c r="V23" s="49"/>
      <c r="AJ23" t="s">
        <v>340</v>
      </c>
    </row>
    <row r="24" spans="1:36" x14ac:dyDescent="0.25">
      <c r="C24" s="44"/>
      <c r="D24" s="48"/>
      <c r="E24" s="44"/>
      <c r="F24" s="48"/>
      <c r="G24" s="44"/>
      <c r="H24" s="56"/>
      <c r="I24" s="48"/>
      <c r="J24" s="44"/>
      <c r="K24" s="48"/>
      <c r="L24" s="44"/>
      <c r="M24" s="48"/>
      <c r="N24" s="44"/>
      <c r="O24" s="48"/>
      <c r="P24" s="44"/>
      <c r="Q24" s="48"/>
      <c r="R24" s="44"/>
      <c r="S24" s="48"/>
      <c r="T24" s="44"/>
      <c r="U24" s="48"/>
      <c r="V24" s="49"/>
      <c r="AJ24" t="s">
        <v>341</v>
      </c>
    </row>
    <row r="25" spans="1:36" ht="79.2" x14ac:dyDescent="0.25">
      <c r="A25" s="57" t="s">
        <v>150</v>
      </c>
      <c r="B25" s="58" t="s">
        <v>151</v>
      </c>
      <c r="C25" s="59" t="s">
        <v>152</v>
      </c>
      <c r="D25" s="58" t="s">
        <v>153</v>
      </c>
      <c r="E25" s="59" t="s">
        <v>154</v>
      </c>
      <c r="F25" s="58" t="s">
        <v>155</v>
      </c>
      <c r="G25" s="59" t="s">
        <v>156</v>
      </c>
      <c r="H25" s="60" t="s">
        <v>157</v>
      </c>
      <c r="I25" s="58" t="s">
        <v>158</v>
      </c>
      <c r="J25" s="59" t="s">
        <v>159</v>
      </c>
      <c r="K25" s="58" t="s">
        <v>160</v>
      </c>
      <c r="L25" s="59" t="s">
        <v>161</v>
      </c>
      <c r="M25" s="58" t="s">
        <v>162</v>
      </c>
      <c r="N25" s="59" t="s">
        <v>163</v>
      </c>
      <c r="O25" s="58" t="s">
        <v>164</v>
      </c>
      <c r="P25" s="59" t="s">
        <v>165</v>
      </c>
      <c r="Q25" s="58" t="s">
        <v>166</v>
      </c>
      <c r="R25" s="61" t="s">
        <v>167</v>
      </c>
      <c r="S25" s="62" t="s">
        <v>168</v>
      </c>
      <c r="T25" s="61" t="s">
        <v>169</v>
      </c>
      <c r="U25" s="62" t="s">
        <v>170</v>
      </c>
      <c r="V25" s="63" t="s">
        <v>171</v>
      </c>
      <c r="AJ25" t="s">
        <v>342</v>
      </c>
    </row>
  </sheetData>
  <sheetProtection password="C420" sheet="1" objects="1" scenarios="1"/>
  <protectedRanges>
    <protectedRange sqref="V3:V7" name="Range1"/>
  </protectedRanges>
  <phoneticPr fontId="0" type="noConversion"/>
  <dataValidations xWindow="187" yWindow="453" count="21">
    <dataValidation type="list" showInputMessage="1" showErrorMessage="1" promptTitle="Method 4253" prompt="Select the method used for ASTM 4253" sqref="Q20">
      <formula1>METHOD_4253</formula1>
    </dataValidation>
    <dataValidation type="list" showInputMessage="1" showErrorMessage="1" promptTitle="Method 4254" prompt="Select the method used for ASTM 4254" sqref="P20">
      <formula1>METHOD_4254</formula1>
    </dataValidation>
    <dataValidation type="list" showInputMessage="1" showErrorMessage="1" promptTitle="Cap Method" prompt="Select the Cap method used" sqref="S20">
      <formula1>CAP_METHOD</formula1>
    </dataValidation>
    <dataValidation type="list" allowBlank="1" showInputMessage="1" showErrorMessage="1" promptTitle="Sample Size" prompt="Select the sample size used" sqref="T20">
      <formula1>"SAMPLE_SIZE"</formula1>
    </dataValidation>
    <dataValidation type="list" allowBlank="1" showInputMessage="1" showErrorMessage="1" promptTitle="Sample Dimension" prompt="Select the sample dimension to use to calculate area" sqref="U20">
      <formula1>SAMPLE_DIMENSION</formula1>
    </dataValidation>
    <dataValidation type="list" showInputMessage="1" showErrorMessage="1" promptTitle="Break Type" prompt="Select the type of break" sqref="V20">
      <formula1>BREAK_TYPE</formula1>
    </dataValidation>
    <dataValidation type="list" allowBlank="1" showInputMessage="1" showErrorMessage="1" promptTitle="Delivery Method" prompt="Select the sample delivery method" sqref="R20">
      <formula1>DELIVERY_METHOD</formula1>
    </dataValidation>
    <dataValidation type="list" showInputMessage="1" showErrorMessage="1" promptTitle="Moisture Content Method" prompt="Select the ASTM moisture content method used" sqref="O21">
      <formula1>MOISTURE_CONTENT_METHOD</formula1>
    </dataValidation>
    <dataValidation type="list" showInputMessage="1" showErrorMessage="1" promptTitle="ASTM Method" prompt="Select the appropriate ASTM method used" sqref="N20">
      <formula1>ASTM_METHOD</formula1>
    </dataValidation>
    <dataValidation type="list" showInputMessage="1" showErrorMessage="1" promptTitle="Transmission Mode" prompt="Select the transmission mode" sqref="M20">
      <formula1>TRANSMISSION_MODE</formula1>
    </dataValidation>
    <dataValidation type="list" showInputMessage="1" showErrorMessage="1" promptTitle="Test Result" prompt="Select a test result or info only  " sqref="L20">
      <formula1>TEST_RESULT</formula1>
    </dataValidation>
    <dataValidation type="list" allowBlank="1" showInputMessage="1" showErrorMessage="1" promptTitle="Material Source" prompt="Select the material source" sqref="K20">
      <formula1>MATERIAL_SOURCE</formula1>
    </dataValidation>
    <dataValidation type="list" showInputMessage="1" showErrorMessage="1" promptTitle="Group Symbol" prompt="Select the group symbol" sqref="J20">
      <formula1>GROUP_SYMBOL</formula1>
    </dataValidation>
    <dataValidation type="list" showInputMessage="1" showErrorMessage="1" promptTitle="Soil Feature" prompt="Select the soil feature" sqref="I20">
      <formula1>SOIL_FEATURE</formula1>
    </dataValidation>
    <dataValidation type="list" showInputMessage="1" showErrorMessage="1" promptTitle="Concrete Feature" prompt="Select the concrete feature" sqref="H20">
      <formula1>CONCRETE_FEATURE</formula1>
    </dataValidation>
    <dataValidation type="list" showInputMessage="1" showErrorMessage="1" promptTitle="Preparation Method" prompt="Select the preparation method" sqref="F20">
      <formula1>PREPARATION_METHOD</formula1>
    </dataValidation>
    <dataValidation type="list" showInputMessage="1" showErrorMessage="1" promptTitle="Specific Gravity Method" prompt="Select the specific gravity method used" sqref="E20">
      <formula1>SPECIFIC_GRAVITY_METHOD</formula1>
    </dataValidation>
    <dataValidation type="list" allowBlank="1" showInputMessage="1" showErrorMessage="1" promptTitle="Placement Method" prompt="Select the placement method" sqref="D20">
      <formula1>PLACEMENT_METHOD</formula1>
    </dataValidation>
    <dataValidation type="list" showInputMessage="1" showErrorMessage="1" promptTitle="Lab Type" prompt="Select the labs QA or QC status or IND for Independent pertaining to this contract" sqref="C20">
      <formula1>LAB_TYPE</formula1>
    </dataValidation>
    <dataValidation type="list" showInputMessage="1" showErrorMessage="1" promptTitle="Yes or No" prompt="Yes or No" sqref="B20">
      <formula1>YES_NO</formula1>
    </dataValidation>
    <dataValidation type="list" showInputMessage="1" showErrorMessage="1" promptTitle="Hammer Method" prompt="Select manual or mechanical hammer method" sqref="G20">
      <formula1>HAMMER_METHOD</formula1>
    </dataValidation>
  </dataValidations>
  <pageMargins left="0.75" right="0.75" top="1" bottom="1" header="0.5" footer="0.5"/>
  <pageSetup scale="85" fitToWidth="3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76F4F30B9054CB1648E20A4C37D9E" ma:contentTypeVersion="3" ma:contentTypeDescription="Create a new document." ma:contentTypeScope="" ma:versionID="0a85ae2725f39a409cdc38b44431d6ce">
  <xsd:schema xmlns:xsd="http://www.w3.org/2001/XMLSchema" xmlns:xs="http://www.w3.org/2001/XMLSchema" xmlns:p="http://schemas.microsoft.com/office/2006/metadata/properties" xmlns:ns2="aa85b83b-660d-4290-9ec1-47333279c438" targetNamespace="http://schemas.microsoft.com/office/2006/metadata/properties" ma:root="true" ma:fieldsID="c9f519cd643e6952f99971913cad84e5" ns2:_="">
    <xsd:import namespace="aa85b83b-660d-4290-9ec1-47333279c438"/>
    <xsd:element name="properties">
      <xsd:complexType>
        <xsd:sequence>
          <xsd:element name="documentManagement">
            <xsd:complexType>
              <xsd:all>
                <xsd:element ref="ns2:TestMaterial"/>
                <xsd:element ref="ns2:MVNQ_x0020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5b83b-660d-4290-9ec1-47333279c438" elementFormDefault="qualified">
    <xsd:import namespace="http://schemas.microsoft.com/office/2006/documentManagement/types"/>
    <xsd:import namespace="http://schemas.microsoft.com/office/infopath/2007/PartnerControls"/>
    <xsd:element name="TestMaterial" ma:index="8" ma:displayName="Test Material" ma:default="Other" ma:description="Test Material" ma:format="Dropdown" ma:internalName="TestMaterial">
      <xsd:simpleType>
        <xsd:restriction base="dms:Choice">
          <xsd:enumeration value="Soil"/>
          <xsd:enumeration value="Weld"/>
          <xsd:enumeration value="Concrete"/>
          <xsd:enumeration value="Other"/>
        </xsd:restriction>
      </xsd:simpleType>
    </xsd:element>
    <xsd:element name="MVNQ_x0020_Version" ma:index="9" nillable="true" ma:displayName="MVNQ Version" ma:description="MVNQ Version that should reside in the form" ma:internalName="MVNQ_x0020_Version">
      <xsd:simpleType>
        <xsd:restriction base="dms:Text">
          <xsd:maxLength value="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: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Material xmlns="aa85b83b-660d-4290-9ec1-47333279c438">Soil</TestMaterial>
    <MVNQ_x0020_Version xmlns="aa85b83b-660d-4290-9ec1-47333279c438">110720</MVNQ_x0020_Version>
  </documentManagement>
</p:properties>
</file>

<file path=customXml/itemProps1.xml><?xml version="1.0" encoding="utf-8"?>
<ds:datastoreItem xmlns:ds="http://schemas.openxmlformats.org/officeDocument/2006/customXml" ds:itemID="{3BD3B800-1ACD-40D9-9C8D-40DFC7B3287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F2FE50B-F470-40F8-B8C2-DDF2C37FC5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83CA17-1075-4B2D-AE1F-6763BD31CA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5b83b-660d-4290-9ec1-47333279c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B70F480-13AF-4D9B-AAF8-57F1D8241E9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42</vt:i4>
      </vt:variant>
    </vt:vector>
  </HeadingPairs>
  <TitlesOfParts>
    <vt:vector size="45" baseType="lpstr">
      <vt:lpstr>MVNQS11</vt:lpstr>
      <vt:lpstr>Data</vt:lpstr>
      <vt:lpstr>Lookup</vt:lpstr>
      <vt:lpstr>BREAK_TYPE</vt:lpstr>
      <vt:lpstr>CALIBRATION_BLOCK_TYPE</vt:lpstr>
      <vt:lpstr>CAP_METHOD</vt:lpstr>
      <vt:lpstr>COMPACTION_HAMMER</vt:lpstr>
      <vt:lpstr>CONCRETE_FEATURE</vt:lpstr>
      <vt:lpstr>COUPLANT</vt:lpstr>
      <vt:lpstr>CURRENT</vt:lpstr>
      <vt:lpstr>DELIVERY_METHOD</vt:lpstr>
      <vt:lpstr>DEMAGNETIZING_METHOD</vt:lpstr>
      <vt:lpstr>DEVELOPER</vt:lpstr>
      <vt:lpstr>EMULSIFIER</vt:lpstr>
      <vt:lpstr>FIELD_DIRECTION</vt:lpstr>
      <vt:lpstr>FORM_DATA</vt:lpstr>
      <vt:lpstr>GROUP_SYMBOL</vt:lpstr>
      <vt:lpstr>INFO_DATA</vt:lpstr>
      <vt:lpstr>INSPECTION_TYPE</vt:lpstr>
      <vt:lpstr>JOINT_TYPE</vt:lpstr>
      <vt:lpstr>LAB_TYPE</vt:lpstr>
      <vt:lpstr>MAGNETIC_PARTICULATE</vt:lpstr>
      <vt:lpstr>MAGNETIC_PARTICULATE_APPLICATION</vt:lpstr>
      <vt:lpstr>MAGNETIZING_COMPONENT</vt:lpstr>
      <vt:lpstr>MATERIAL_SOURCE</vt:lpstr>
      <vt:lpstr>METHOD_4253</vt:lpstr>
      <vt:lpstr>METHOD_4254</vt:lpstr>
      <vt:lpstr>MOISTURE_CONTENT_METHOD</vt:lpstr>
      <vt:lpstr>PENETRANT</vt:lpstr>
      <vt:lpstr>PLACEMENT_METHOD</vt:lpstr>
      <vt:lpstr>PREPARATION_METHOD</vt:lpstr>
      <vt:lpstr>MVNQS11!Print_Area</vt:lpstr>
      <vt:lpstr>SAMPLE_DIMENSIONS</vt:lpstr>
      <vt:lpstr>SAMPLE_SIZE</vt:lpstr>
      <vt:lpstr>SIEVE_TYPE</vt:lpstr>
      <vt:lpstr>SOIL_FEATURE</vt:lpstr>
      <vt:lpstr>SOURCE_DATA</vt:lpstr>
      <vt:lpstr>SPEC_DATA</vt:lpstr>
      <vt:lpstr>SPECIFIC_GRAVITY_METHOD</vt:lpstr>
      <vt:lpstr>TEST_DATA</vt:lpstr>
      <vt:lpstr>TEST_METHOD</vt:lpstr>
      <vt:lpstr>TEST_RESULT</vt:lpstr>
      <vt:lpstr>TRANSMISSION_MODE</vt:lpstr>
      <vt:lpstr>WEDGE_ANGLE</vt:lpstr>
      <vt:lpstr>YES_NO</vt:lpstr>
    </vt:vector>
  </TitlesOfParts>
  <Manager>Bennie Benson</Manager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Field Density - Nuclear Method - ASTM D 6938 Moisture Content</dc:title>
  <dc:subject>Moisture Microwave Soil</dc:subject>
  <dc:creator>Romanov, Andrey CIV USARMY CEMVN (USA)</dc:creator>
  <cp:keywords>MVNQS11</cp:keywords>
  <cp:lastModifiedBy>Romanov, Andrey CIV USARMY CEMVN (USA)</cp:lastModifiedBy>
  <cp:lastPrinted>2011-05-23T20:30:12Z</cp:lastPrinted>
  <dcterms:created xsi:type="dcterms:W3CDTF">2007-01-16T16:43:26Z</dcterms:created>
  <dcterms:modified xsi:type="dcterms:W3CDTF">2023-09-20T16:33:11Z</dcterms:modified>
  <cp:category>Moisture Microwave Soil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epartment">
    <vt:lpwstr>QA</vt:lpwstr>
  </property>
  <property fmtid="{D5CDD505-2E9C-101B-9397-08002B2CF9AE}" pid="4" name="Division">
    <vt:lpwstr>MVN</vt:lpwstr>
  </property>
  <property fmtid="{D5CDD505-2E9C-101B-9397-08002B2CF9AE}" pid="5" name="Office">
    <vt:lpwstr>QACC</vt:lpwstr>
  </property>
  <property fmtid="{D5CDD505-2E9C-101B-9397-08002B2CF9AE}" pid="6" name="Publisher">
    <vt:lpwstr>USACE</vt:lpwstr>
  </property>
  <property fmtid="{D5CDD505-2E9C-101B-9397-08002B2CF9AE}" pid="7" name="Order">
    <vt:lpwstr>1100.00000000000</vt:lpwstr>
  </property>
  <property fmtid="{D5CDD505-2E9C-101B-9397-08002B2CF9AE}" pid="8" name="display_urn:schemas-microsoft-com:office:office#Editor">
    <vt:lpwstr>Benson, Smith MVN</vt:lpwstr>
  </property>
  <property fmtid="{D5CDD505-2E9C-101B-9397-08002B2CF9AE}" pid="9" name="TemplateUrl">
    <vt:lpwstr/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